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5039039A-FE43-47AA-A1E7-E16C728DB270}" xr6:coauthVersionLast="36" xr6:coauthVersionMax="47" xr10:uidLastSave="{00000000-0000-0000-0000-000000000000}"/>
  <bookViews>
    <workbookView xWindow="0" yWindow="0" windowWidth="17256" windowHeight="56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I14" i="2" l="1"/>
  <c r="F18" i="2"/>
  <c r="E22" i="1"/>
  <c r="B51" i="1" l="1"/>
  <c r="B39" i="1"/>
  <c r="B32" i="1"/>
  <c r="E20" i="1"/>
  <c r="E9" i="1" l="1"/>
  <c r="B35" i="1" l="1"/>
  <c r="E34" i="1"/>
  <c r="E64" i="1"/>
  <c r="E25" i="1" l="1"/>
  <c r="B14" i="1" l="1"/>
  <c r="B27" i="1" s="1"/>
  <c r="E14" i="1" l="1"/>
  <c r="E30" i="1"/>
  <c r="E11" i="1"/>
  <c r="E42" i="1"/>
  <c r="E44" i="1"/>
  <c r="E45" i="1"/>
  <c r="E47" i="1"/>
  <c r="E50" i="1"/>
  <c r="E51" i="1"/>
  <c r="E53" i="1"/>
  <c r="E55" i="1"/>
  <c r="E57" i="1"/>
  <c r="E58" i="1"/>
  <c r="E13" i="1"/>
  <c r="E32" i="1"/>
  <c r="E60" i="1"/>
  <c r="E61" i="1"/>
  <c r="E62" i="1"/>
  <c r="E63" i="1"/>
  <c r="E15" i="1"/>
  <c r="E16" i="1"/>
  <c r="E17" i="1"/>
  <c r="E65" i="1"/>
  <c r="E66" i="1"/>
  <c r="E18" i="1"/>
  <c r="E19" i="1"/>
  <c r="E67" i="1"/>
  <c r="E21" i="1"/>
  <c r="E23" i="1"/>
  <c r="E68" i="1"/>
  <c r="E69" i="1"/>
  <c r="E70" i="1"/>
  <c r="E71" i="1"/>
  <c r="E72" i="1"/>
  <c r="E24" i="1"/>
  <c r="E26" i="1"/>
  <c r="E39" i="1"/>
  <c r="E40" i="1"/>
  <c r="E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3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рассчитали по публичным цифрам</t>
        </r>
      </text>
    </comment>
    <comment ref="B3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рассчитали по публичным цифрам</t>
        </r>
      </text>
    </comment>
  </commentList>
</comments>
</file>

<file path=xl/sharedStrings.xml><?xml version="1.0" encoding="utf-8"?>
<sst xmlns="http://schemas.openxmlformats.org/spreadsheetml/2006/main" count="427" uniqueCount="287">
  <si>
    <t>ТР ТС 004/2011</t>
  </si>
  <si>
    <t>ТР ТС 011/2011</t>
  </si>
  <si>
    <t>Безопасность лифтов</t>
  </si>
  <si>
    <t>ТР ТС 012/2011</t>
  </si>
  <si>
    <t>О безопасности оборудования для работы во взрывоопасных средах</t>
  </si>
  <si>
    <t>ТР ТС 016/2011</t>
  </si>
  <si>
    <t>О безопасности аппаратов, работающих на газообразном топливе</t>
  </si>
  <si>
    <t>ТР ТС 018/2011</t>
  </si>
  <si>
    <t>ТР ТС 020/2011</t>
  </si>
  <si>
    <t>Электромагнитная совместимость технических средств</t>
  </si>
  <si>
    <t>ТР ТС 028/2012</t>
  </si>
  <si>
    <t>О безопасности взрывчатых веществ и изделий на их основе</t>
  </si>
  <si>
    <t>ТР ТС 030/2012</t>
  </si>
  <si>
    <t>О требованиях к смазочным материалам, маслам и специальным жидкостям</t>
  </si>
  <si>
    <t>ТР ТС 031/2012</t>
  </si>
  <si>
    <t>О безопасности сельскохозяйственных и лесохозяйственных тракторов и прицепов к ним</t>
  </si>
  <si>
    <t>ТР ЕАЭС 036/2016</t>
  </si>
  <si>
    <t>Требования к сжиженным углеводородным газам для использования их в качестве топлива</t>
  </si>
  <si>
    <t>ТР ЕАЭС 037/2016</t>
  </si>
  <si>
    <t>Об ограничении применения опасных веществ в изделиях электротехники и радиоэлектроники</t>
  </si>
  <si>
    <t>ТР ЕАЭС 038/2016</t>
  </si>
  <si>
    <t>О безопасности аттракционов</t>
  </si>
  <si>
    <t>Федеральная служба по надзору в сфере защиты прав потребителей и благополучия человека (Роспотребнадзор)</t>
  </si>
  <si>
    <t xml:space="preserve">Федеральным агентством по техническому регулированию и метрологии (Росстандарт)
</t>
  </si>
  <si>
    <t>Федеральной службой по экологическому, технологическому и атомному надзору (Ростехнадзор)</t>
  </si>
  <si>
    <t>Федеральным агентством по техническому регулированию и метрологии (Росстандарт)</t>
  </si>
  <si>
    <t>Федеральной службой по надзору в сфере природопользования (Росприроднадзора)</t>
  </si>
  <si>
    <t>Федеральное агентство по техническому регулированию и метрологии (Росстандарт)</t>
  </si>
  <si>
    <t>Название</t>
  </si>
  <si>
    <t>Уполномоченные органы РФ по обеспечению государственного контроля (надзора)</t>
  </si>
  <si>
    <t>Низковольтное оборудование, реализуемое исключительно для личных, семейных, домашних и иных не связанных с осуществлением предпринимательской деятельности нужд потребителей</t>
  </si>
  <si>
    <t>Машины и оборудование, которые применяются на поднадзорных Службе объектах, и связанных с требованиями к этой продукции процессов эксплуатации и утилизации</t>
  </si>
  <si>
    <t>Машины и оборудование, реализуемые не для нужд потребителей, и связанные с требованиями к этой продукции процессы проектирования (включая изыскания), изготовления, эксплуатации, хранения, транспортирования, реализации и утилизации (за исключением машин и оборудования, применяемых на поднадзорных Федеральной службе по экологическому, технологическому и атомному надзору объектах, и связанных с требованиями к этой продукции процессов эксплуатации и утилизации), а также монтажа и наладки (за исключением монтажа и наладки при строительстве и реконструкции объектов капитального строительства, в отношении которых контроль (надзор) за соблюдением обязательных требований, установленных техническим регламентом, обеспечивается федеральными органами исполнительной власти или органами исполнительной власти субъектов Российской Федерации при проведении государственного строительного надзора в соответствии с законодательством Российской Федерации о градостроительной деятельности)</t>
  </si>
  <si>
    <t>Лифты и устройства безопасности лифтов на стадии эксплуатации</t>
  </si>
  <si>
    <t>Лифты и устройства безопасности лифтов, выпускаемые в обращение, и связанные с требованиями к этой продукции процессы проектирования (включая изыскания) и изготовления, а также монтажа (за исключением процесса монтажа при строительстве и реконструкции объектов капитального строительства, в отношении которого контроль (надзор) за соблюдением обязательных требований, установленных техническим регламентом, обеспечивается федеральными органами исполнительной власти или органами исполнительной власти субъектов Российской Федерации при проведении государственного строительного надзора в соответствии с законодательством Российской Федерации о градостроительной деятельности)</t>
  </si>
  <si>
    <t>Оборудование для работы во взрывоопасных средах, которое применяется на поднадзорных Службе объектах</t>
  </si>
  <si>
    <t>Оборудование для работы во взрывоопасных средах, за исключением оборудования, которое применяется на поднадзорных Федеральной службе по экологическому, технологическому и атомному надзору объектах</t>
  </si>
  <si>
    <t>Аппараты, работающие на газообразном топливе, которые применяются на поднадзорных Службе объектах</t>
  </si>
  <si>
    <t>Технические средства, способные создавать электромагнитные помехи и (или) качество функционирования которых зависит от воздействия внешних электромагнитных помех</t>
  </si>
  <si>
    <t>Взрывчатые вещества и изделия на их основе, которые применяются на поднадзорных Службе объектах, и в отношении связанных с требованиями к этой продукции процессов применения, хранения и транспортирования</t>
  </si>
  <si>
    <t>Взрывчатые вещества и изделия на их основе, которые находятся в обращении, и в отношении связанных с требованиями к этой продукции процессов перевозки и транспортирования (за исключением процесса транспортирования такой продукции по территории опасных производственных объектов)</t>
  </si>
  <si>
    <t>Находящиеся в обращении колесные транспортные средства (шасси) и компоненты транспортных средств (шасси)</t>
  </si>
  <si>
    <t>Колесные транспортные средства (шасси), находящиеся в эксплуатации</t>
  </si>
  <si>
    <t>смазочные материалы, масла и специальные жидкости на стадии их выпуска в обращение и обращения на рынке</t>
  </si>
  <si>
    <t xml:space="preserve">отработанная продукция при осуществлении государственного экологического надзора </t>
  </si>
  <si>
    <t>Сфера распространения государственного надзора</t>
  </si>
  <si>
    <t xml:space="preserve">Федеральным агентством по техническому регулированию и метрологии </t>
  </si>
  <si>
    <t xml:space="preserve">органами исполнительной власти субъектов Российской Федерации </t>
  </si>
  <si>
    <t>в отношении требований безопасности при эксплуатации аттракционов при осуществлении регионального государственного надзора в области технического состояния и эксплуатации самоходных машин и других видов техники, аттракционов</t>
  </si>
  <si>
    <t>в отношении требований безопасности аттракционов на стадии их выпуска в обращение и обращения на рынке</t>
  </si>
  <si>
    <t>ТР ЕАЭС 042/2017</t>
  </si>
  <si>
    <t>О безопасности оборудования для детских игровых площадок</t>
  </si>
  <si>
    <t>ТР ЕАЭС 045/2017</t>
  </si>
  <si>
    <t xml:space="preserve">Федеральной службой по экологическому, технологическому и атомному надзору (Ростехнадзор) </t>
  </si>
  <si>
    <t>Аппараты, работающие на газообразном топливе,
за исключением аппаратов, которые применяются на поднадзорных Федеральной службе по экологическому, технологическому и атомному надзору объектах</t>
  </si>
  <si>
    <t>Министерство внутренних дел Российской Федерации (МВД)</t>
  </si>
  <si>
    <t>№ технического регламента</t>
  </si>
  <si>
    <t>№
п/п</t>
  </si>
  <si>
    <t>ТР ЕАЭС 046/2018</t>
  </si>
  <si>
    <t xml:space="preserve">О безопасности нефти, подготовленной к транспортировке и (или) использованию </t>
  </si>
  <si>
    <t>Министерством обороны Российской Федерации, Федеральной службой исполнения наказаний, Федеральной службой безопасности Российской Федерации, Федеральной службой охраны Российской Федерации, Службой внешней разведки Российской Федерации, Главным управлением специальных программ Президента Российской Федерации</t>
  </si>
  <si>
    <t xml:space="preserve"> В отношении находящихся на подведомственных указанным федеральным органам исполнительной власти объектах лифтов и устройств безопасности лифтов</t>
  </si>
  <si>
    <t>в отношении изделий электротехники и радиоэлектроники, реализуемых не для нужд потребителей</t>
  </si>
  <si>
    <t>в отношении изделий электротехники и радиоэлектроники, реализуемых исключительно для личных, семейных, домашних и иных не связанных с осуществлением предпринимательской деятельности нужд потребителей</t>
  </si>
  <si>
    <t xml:space="preserve">О безопасности газа горючего природного, подготовленного к транспортированию и (или) использованию (вступает в силу с 1 января 2022 г.)
</t>
  </si>
  <si>
    <t>в отношении электрической энергии в электрических сетях общего назначения переменного трехфазного и однофазного тока частотой 50 Гц</t>
  </si>
  <si>
    <t>Перечень технических регламентов, поднадзорных Росстандарту до 1 июля 2021 г.</t>
  </si>
  <si>
    <t>на стадии выпуска в обращение и обращения на рынке</t>
  </si>
  <si>
    <t>в целом</t>
  </si>
  <si>
    <t>в отношении канатов стальных</t>
  </si>
  <si>
    <t>в отношении болтов клеммных с гайками</t>
  </si>
  <si>
    <t>в отношении стеклопластиков</t>
  </si>
  <si>
    <t>в отношении цемента</t>
  </si>
  <si>
    <t>в отношении радиаторов отопления и конвекторов отопительных</t>
  </si>
  <si>
    <t>в отношении рукавов оплеточных</t>
  </si>
  <si>
    <t>в отношении горно-шахтного оборудования</t>
  </si>
  <si>
    <t>в отношении проводов неизолированных контактных</t>
  </si>
  <si>
    <t>в отношении кабелей силовых для нестанционарной прокладки</t>
  </si>
  <si>
    <t>в отношении приборов неразрушающего контроля качества материалов</t>
  </si>
  <si>
    <t>в отношении теплоизоляционных материалов</t>
  </si>
  <si>
    <t>в отношении смесей и растворов строительных</t>
  </si>
  <si>
    <t>в отношении лакокрасочных материалов</t>
  </si>
  <si>
    <t>в отношении рукавов напорных резинотканевых (прокладочных)</t>
  </si>
  <si>
    <t>в отношении рукавов маслобензостойких, нефтяных и буровых</t>
  </si>
  <si>
    <t>в отношении генераторов переменного тока мощностью от 0,5 до 100 кВт включительно</t>
  </si>
  <si>
    <t>в отношении трансформаторов силовых (однофазные мощностью свыше 4 кВ А), трехфазные мощностью 6,3 кВ А и выше)</t>
  </si>
  <si>
    <t>в отношении комплексных трансформаторных подстанций</t>
  </si>
  <si>
    <t>в отношении конструкций и изделий (элементов) строительные из алюминия и алюминиевых сплавов</t>
  </si>
  <si>
    <t>в отношении качественных пиломатериалов</t>
  </si>
  <si>
    <t>в отношении продукции фанерного производства, плит, спичек</t>
  </si>
  <si>
    <t>https://raapa.ru/association/</t>
  </si>
  <si>
    <t>http://www.russia-led-ssl.ru/</t>
  </si>
  <si>
    <t>Союзцемент</t>
  </si>
  <si>
    <t>в отношении болтов закладных с гайками</t>
  </si>
  <si>
    <t xml:space="preserve">https://acgi.ru/contacts/ </t>
  </si>
  <si>
    <t>ФИО контактного лица</t>
  </si>
  <si>
    <t>https://ela-lift.ru/</t>
  </si>
  <si>
    <t>Российская Ассоциация Парков и Производителей Аттракционов (РАППА)</t>
  </si>
  <si>
    <t>Ассоциация предприятий индустрии детских товаров</t>
  </si>
  <si>
    <t>https://soyuzcem.ru/</t>
  </si>
  <si>
    <t>https://www.uncm.ru/</t>
  </si>
  <si>
    <t>Союз производителей композитов</t>
  </si>
  <si>
    <t>Ассоциация производителей трубопроводных систем</t>
  </si>
  <si>
    <t>https://rapts.ru/</t>
  </si>
  <si>
    <t>Ассоциация развития стального строительства</t>
  </si>
  <si>
    <t>https://steel-development.ru/ru/</t>
  </si>
  <si>
    <t>http://aproea.ru/ru/glavnaya/</t>
  </si>
  <si>
    <t>??? Ассоциация предприятий мебельной и деревообрабатывающей промышленности России (АМДПР)</t>
  </si>
  <si>
    <t>http://amedoro.com/ru/</t>
  </si>
  <si>
    <t>Ассоциация производителей машин и оборудования лесопромышленного комплекса
Ассоциация «Кластер Лесоперерабатывающей промышленности»</t>
  </si>
  <si>
    <t>Аллюминиевая ассоциация</t>
  </si>
  <si>
    <t>https://www.aluminas.ru/association/</t>
  </si>
  <si>
    <t>Ассоциация российских разработчиков и производителей электроники</t>
  </si>
  <si>
    <t>http://arpe.ru/</t>
  </si>
  <si>
    <t>Национального Союза Производителей Электротехнической Продукции (НСПЭ)</t>
  </si>
  <si>
    <t>https://nsperoselectro.ru/</t>
  </si>
  <si>
    <t>https://frtp.ru/</t>
  </si>
  <si>
    <t>http://www.rqpa.ru/</t>
  </si>
  <si>
    <t>СОЮЗ ПРОИЗВОДИТЕЛЕЙ СУХИХ СТРОИТЕЛЬНЫХ СМЕСЕЙ</t>
  </si>
  <si>
    <t>https://www.spsss.ru/</t>
  </si>
  <si>
    <t>Росизол</t>
  </si>
  <si>
    <t>http://rosizol.org/</t>
  </si>
  <si>
    <t>??? ЦЕНТР ПО СЕРТИФИКАЦИИ ВЗРЫВОЗАЩИЩЕННОГО И РУДНИЧНОГО ОБОРУДОВАНИЯ (НАНИО ЦСВЭ)</t>
  </si>
  <si>
    <t>http://ccve.ru/</t>
  </si>
  <si>
    <t>Национальная газомоторная ассоциация» (АОГМТ «НГА»)
Ассоциация производителей газового оборудования</t>
  </si>
  <si>
    <t>https://newgaztech.ru/</t>
  </si>
  <si>
    <t>Роснефть
Ассоциация нефтепереработчиков и нефтехимиков</t>
  </si>
  <si>
    <t>Ассоциация нефтепереработчиков и нефтехимиков</t>
  </si>
  <si>
    <t xml:space="preserve">Ассоциация производителей оборудования «Новые технологии газовой отрасли»
Ассоциация производителей газового оборудования
Ассоциация нефтепереработчиков и нефтехимиков
</t>
  </si>
  <si>
    <t>https://oilref.ru/</t>
  </si>
  <si>
    <t>??? Ассоциация производителей оборудования «Новые технологии газовой отрасли»</t>
  </si>
  <si>
    <t>АССОЦИАЦИЯ ПРОИЗВОДИТЕЛЕЙ ПРОМЫШЛЕННОГО ОБОРУДОВАНИЯ (АППРОМ) – до мая 2020 года - Ассоциация производителей силового и энергетического оборудования АПСЭО)</t>
  </si>
  <si>
    <t>АССОЦИАЦИЯ ПРОИЗВОДИТЕЛЕЙ ГОРНО-ШАХТНОГО
И ОБОГАТИТЕЛЬНОГО ОБОРУДОВАНИЯ
АССОЦИАЦИЯ ГОРНО-ЭКСПЕРТНЫХ ЦЕНТРОВ («АГЭЦ»)</t>
  </si>
  <si>
    <t>Российская ассоциация производителей сельхозтехники (Росагромаш)</t>
  </si>
  <si>
    <t>https://rosspetsmash.ru/index.php</t>
  </si>
  <si>
    <t>?? РОССИЙСКОЕ ОБЩЕСТВО
ПО НЕРАЗРУШАЮЩЕМУ КОНТРОЛЮ
И ТЕХНИЧЕСКОЙ ДИАГНОСТИКЕ</t>
  </si>
  <si>
    <t>https://ronktd.ru/</t>
  </si>
  <si>
    <t>Объем рынка за 2020 или 2021-й год (руб)</t>
  </si>
  <si>
    <t>https://soyuzmash.ru</t>
  </si>
  <si>
    <t>info@asprogaz.ru</t>
  </si>
  <si>
    <t>info@nsperoselectro.ru</t>
  </si>
  <si>
    <t>телефон</t>
  </si>
  <si>
    <t>эл. Почта</t>
  </si>
  <si>
    <t>Оценка объема продукции не соотв. треб ТР в обороте(%)</t>
  </si>
  <si>
    <t>7 (495) 781-11-04</t>
  </si>
  <si>
    <t>office@soyuzmash.ru</t>
  </si>
  <si>
    <t>Постановление Правительства 982</t>
  </si>
  <si>
    <t>в отношении труб и деталей трубопроводов из термопластов (только напорные ПЭ вода и газ)</t>
  </si>
  <si>
    <t>8(499) 495-25-36</t>
  </si>
  <si>
    <t>Ветохин Сергей Юрьевич</t>
  </si>
  <si>
    <t>+7 (499) 397 7005</t>
  </si>
  <si>
    <t>Фадеева Елена Николаевна</t>
  </si>
  <si>
    <t>Борисов Роман Николаевич</t>
  </si>
  <si>
    <t>Евгения Валерьевна Свиридова</t>
  </si>
  <si>
    <t>evgeniya.sviridova@rosizol.org</t>
  </si>
  <si>
    <t>info@ela-lift.ru</t>
  </si>
  <si>
    <t>ccve@ccve.ru</t>
  </si>
  <si>
    <t xml:space="preserve">
https://asprogaz.ru/</t>
  </si>
  <si>
    <t xml:space="preserve">
https://oilref.ru/</t>
  </si>
  <si>
    <t>2230@nami.ru</t>
  </si>
  <si>
    <t>analyst@rosspetsmash.ru</t>
  </si>
  <si>
    <t>ann-bat@yandex.ru</t>
  </si>
  <si>
    <t>raapa@raapa.ru</t>
  </si>
  <si>
    <t>info@arpe.ru</t>
  </si>
  <si>
    <t>info@acgi.ru</t>
  </si>
  <si>
    <t>info@steel-development.ru</t>
  </si>
  <si>
    <t>tvs@rapts.ru 
Info@rapts.ru</t>
  </si>
  <si>
    <t>Ткаченко Владислав Сергеевич</t>
  </si>
  <si>
    <t>+7-999-599-98-02</t>
  </si>
  <si>
    <t>vetohin@uncm.ru</t>
  </si>
  <si>
    <t>info@soyuzcem.ru</t>
  </si>
  <si>
    <t>https://www.mpeca.ru/</t>
  </si>
  <si>
    <t>https://agec.ru/</t>
  </si>
  <si>
    <t>http://www.elektrokabel.ru/</t>
  </si>
  <si>
    <t>https://natamac.ru/el-committee/</t>
  </si>
  <si>
    <t>info@ronktd.ru</t>
  </si>
  <si>
    <t xml:space="preserve">https://alestech.ru/
</t>
  </si>
  <si>
    <t xml:space="preserve">
https://lespromcluster.ru/association</t>
  </si>
  <si>
    <t>borisov_rn@spsss.ru</t>
  </si>
  <si>
    <t>president@rqpa.ru</t>
  </si>
  <si>
    <t>frtp@frtp.ru</t>
  </si>
  <si>
    <t>nfo@newgaztech.ru</t>
  </si>
  <si>
    <t>https://asprogaz.ru/</t>
  </si>
  <si>
    <t>7 (495) 558-83-53
7 (495) 558-81-41
7 (495) 554-24-94
7 (495) 554-12-38
7 (495) 554-50-42
7 (495) 554-01-50
7 (495) 554-12-57
7 (495) 554-01-84</t>
  </si>
  <si>
    <t>7 499 238 77 66</t>
  </si>
  <si>
    <t>7 (4012) 56 00 25
7 (906) 237 20 53</t>
  </si>
  <si>
    <t>8 (912) 899-26-22</t>
  </si>
  <si>
    <t xml:space="preserve">https://nami.ru/ob-institute
</t>
  </si>
  <si>
    <t>7 (495) 456-57-00</t>
  </si>
  <si>
    <t>?? Ассоциация производителей автохимии
Ассоциация нефтепереработчиков и нефтехимиков
Ассоциация нефтепереработчиков и нефтехимиков</t>
  </si>
  <si>
    <t>7(495) 781-37-56</t>
  </si>
  <si>
    <t>7(916) 917-16-11
7(495) 280-04-19</t>
  </si>
  <si>
    <t xml:space="preserve">
7 (495) 234-52-04
7 (495) 234-52-13
7 (495) 234-52-14</t>
  </si>
  <si>
    <t>8 499 238 77 66</t>
  </si>
  <si>
    <t>7 (495) 744-02-63</t>
  </si>
  <si>
    <t>meca@kanex.ru
agec@agec.ru</t>
  </si>
  <si>
    <t xml:space="preserve">
7 (495) 640-91-95</t>
  </si>
  <si>
    <t>Максим Третьяков
Дмитрий Зорин</t>
  </si>
  <si>
    <t>7 (499) 245-56-56</t>
  </si>
  <si>
    <t>7 919 991 1506</t>
  </si>
  <si>
    <t>7 (916) 828-00-35</t>
  </si>
  <si>
    <t>7 (495) 955-00-72
7 (495) 232-51-00</t>
  </si>
  <si>
    <t xml:space="preserve"> 8 (912) 899-26-22</t>
  </si>
  <si>
    <t>info@aluminas.ru
Artem.Syuvatkin@aluminas.ru
 Elena.Asanova@aluminas.ru
Aleksey.Efimov@aluminas.ru</t>
  </si>
  <si>
    <t>7 (495) 663 99 50</t>
  </si>
  <si>
    <t xml:space="preserve">
7 (813) 793-50-05</t>
  </si>
  <si>
    <t xml:space="preserve">info@alestech.ru
info@lespromcluster.ru
</t>
  </si>
  <si>
    <t>info@lespromcluster.ru</t>
  </si>
  <si>
    <t>(495) 7888804, 3780401</t>
  </si>
  <si>
    <t>Предполагаемый объем продукции не соотв. треб ТР в обороте (руб)</t>
  </si>
  <si>
    <t xml:space="preserve">Необходимо заполнить </t>
  </si>
  <si>
    <t>Надзор на текущий момент закреплен за ведомствами</t>
  </si>
  <si>
    <t>ПП № 982</t>
  </si>
  <si>
    <t>Сайт 1</t>
  </si>
  <si>
    <t>Сайт 2</t>
  </si>
  <si>
    <t>Сайт 3</t>
  </si>
  <si>
    <t>Надзор на текущий момент не закреплен за ведомствами</t>
  </si>
  <si>
    <t xml:space="preserve">ПП № 2425,       ТР ТС 032/2013 </t>
  </si>
  <si>
    <t xml:space="preserve">в отношении стальных труб, профилей пустотелых и их фитингов, диаметром более 406,4мм. </t>
  </si>
  <si>
    <t>Фонд развития трубной промышленности</t>
  </si>
  <si>
    <t>Постановление Правительства 2425 от 23.12.2021 г.</t>
  </si>
  <si>
    <t>Товары по которым предоставили данные</t>
  </si>
  <si>
    <t>Надзор отменен Постановлением Правительства 677 от 16.04.22</t>
  </si>
  <si>
    <t>Союз Региональных производителей резиновых покрытий</t>
  </si>
  <si>
    <t>http://soyuzrp.ru/</t>
  </si>
  <si>
    <t>soyuzrprp@mail.ru</t>
  </si>
  <si>
    <t>О безопасности оборудования для детских игровых площадок (данные приведены для ударопоглощающих покрытий, которые применяются совместно с игровым оборудованием; данные имеют оценочный характер, официальной статистики нет)</t>
  </si>
  <si>
    <t xml:space="preserve">olgagrekova@yandex.ru
</t>
  </si>
  <si>
    <t xml:space="preserve">mvt@elkat.ru
dzorin2010@gmail.com
</t>
  </si>
  <si>
    <t xml:space="preserve">Ассоциация Электрокабель 
 НОПСМ
</t>
  </si>
  <si>
    <t>https://www.centrlack.ru/</t>
  </si>
  <si>
    <t>Ассоциация качества красок
Центролак</t>
  </si>
  <si>
    <t xml:space="preserve">Геннадий Владимирович Аверьянов
</t>
  </si>
  <si>
    <t>Низковольтное оборудование, реализуемое не для нужд потребителей, в т.ч. кабели и провода</t>
  </si>
  <si>
    <t>http://elektrokabel.ru</t>
  </si>
  <si>
    <t>Ассоциация Производителей Светодиодов и Систем на их основе
Ассоциация "Электрокабель"</t>
  </si>
  <si>
    <t>в отношении посуды хозяйственной из листового алюминия (кроме посуды для детей и подростков)</t>
  </si>
  <si>
    <t xml:space="preserve">в отношении кабелей силовых для нестационарной прокладки на напряжение свыше 1 кВ </t>
  </si>
  <si>
    <t>Кулютин Станислав</t>
  </si>
  <si>
    <t>Алексей Львович Ефимов, руководитель направления по техническому регулированию и взаимодействию с госорганами</t>
  </si>
  <si>
    <t>Евразийская Лифтовая Ассоциация
Национальный лифтовой союз</t>
  </si>
  <si>
    <t>http://www.lift.ru/</t>
  </si>
  <si>
    <t xml:space="preserve"> Голицына Ирина</t>
  </si>
  <si>
    <t>Захаров Алексей Сергеевич</t>
  </si>
  <si>
    <t xml:space="preserve">Ассоциация производителей радиаторов отопления
</t>
  </si>
  <si>
    <t xml:space="preserve">Квашнин Александр (АПРО)
</t>
  </si>
  <si>
    <t xml:space="preserve">
kvashnin@aproea.ru</t>
  </si>
  <si>
    <t>+79250606710</t>
  </si>
  <si>
    <t>Ассоциация представившая инфомрацию</t>
  </si>
  <si>
    <t xml:space="preserve">Грекова Ольга Александровна
Третьяков Максим </t>
  </si>
  <si>
    <t xml:space="preserve">О безопасности колесных транспортных средств </t>
  </si>
  <si>
    <t>Союз машиностроителей
Союз производителей подшипников</t>
  </si>
  <si>
    <t>Продолжаем собирать данные</t>
  </si>
  <si>
    <t>Другие группы не стройматериалы</t>
  </si>
  <si>
    <r>
      <t>??? Это не один и тот же рынок</t>
    </r>
    <r>
      <rPr>
        <b/>
        <sz val="16"/>
        <color rgb="FFFF0000"/>
        <rFont val="Calibri"/>
        <family val="2"/>
        <charset val="204"/>
      </rPr>
      <t>↓?</t>
    </r>
  </si>
  <si>
    <t>??? Это не один и тот же рынок↓? Порядок может быть таким же?</t>
  </si>
  <si>
    <t>из презентации Свиридовой на строительном чемпионате</t>
  </si>
  <si>
    <t>Комментарии</t>
  </si>
  <si>
    <t xml:space="preserve">Товарооборот России «нефть и нефтепродукты» за 2021 $208.4 млрд 
https://ru-stat.com/analytics/9119
Доля фальсификата В ТОПЛИВЕ 4,9% за 2021
https://www.kommersant.ru/doc/5155082
</t>
  </si>
  <si>
    <r>
      <t>В денежном выражении получилось найти только такое: экспорт  продукции ЛПК России в 2020 составил  11,8 млрд долларов США. Как правило, инфа представлена в кубических метрах.
https://proderevo.net/analytics/main-analytics/obzor-lesopromyshlennogo-kompleksa-rossii-2021-god.html
Возможно, этот объем включает и следующую строку.</t>
    </r>
    <r>
      <rPr>
        <b/>
        <sz val="12"/>
        <color rgb="FFC00000"/>
        <rFont val="Calibri"/>
        <family val="2"/>
        <charset val="204"/>
      </rPr>
      <t>↓</t>
    </r>
  </si>
  <si>
    <t>Не нашла информацию. может быть есть конкретика по оборудованию? Я не представляю даже примерно, что это. По такому запросу выдает только статьи про камеры видеонаблюдения.</t>
  </si>
  <si>
    <t>Не нашла информацию. может быть есть конкретика по оборудованию? Я не представляю даже примерно, что это. По такому запросу выдает только информацию о ТР ТС или по газомоторному топливу.</t>
  </si>
  <si>
    <t>Вот здесь указан перечень оборудования, который попадает под дейстиве ТР.
https://sev-kavtest.ru/services/tr-ts-020-2011-elektromagnitnaya-sovmestimost-tekhnicheskikh-sredstv/
Получается, необходимо считать объемы рынков по всем этим товарам?</t>
  </si>
  <si>
    <t>В 2021 году российскими предприятиями было выпущено 61 986 245 тыс. руб. взрывчатых веществ
https://tk-solutions.ru/russia-rynok-vzryvchatyh-veschestv</t>
  </si>
  <si>
    <t>рынок более 3 млрд.руб
https://tebiz.ru/mi/rynok-traktornykh-pritsepov-v-rossii?utm_source=Yandex&amp;utm_medium=cpc&amp;utm_campaign=68208138&amp;utm_content=type_search|pl_none|grid_4762417315|adid_11464246318|rt_35213468873|ptype_premium|pos_1|device_desktop&amp;utm_term=kwid_35213468873&amp;_openstat=ZGlyZWN0LnlhbmRleC5ydTs2ODIwODEzODsxMTQ2NDI0NjMxODt3d3cueWFuZGV4LnJ1OnByZW1pdW0&amp;yclid=2531380482993029119
Продажи отечественной техники в 2021 году выросли на 32,7% (до 199,4 млрд руб), темпы выпуска — на 46% (до 217,7 млрд руб) согласно подсчетам «Росспецмаша».
https://direct.farm/post/rynok-selkhoztekhniki-itogi-i-rezultaty-2021-goda-13151
В январе – марте 2022 г. российские производители сельхозтехники увеличили отгрузки на внутренний рынок на 47% до 55,7 млрд руб. относительно уровня I квартала 2021 г., следует из данных ассоциации «Росспецмаш» (объединяет отечественные заводы), с которыми ознакомились «Ведомости». В целом объем производства сельхозмашин в России за три месяца составил 65,2 млрд руб., это на 12,3% больше, чем в тот же период 2021 г.
https://www.vedomosti.ru/business/articles/2022/05/17/922453-postavki-selhoztehniki
Про фальсификат не получилось найти инфу</t>
  </si>
  <si>
    <t>Рынок более 260 млрд.руб
Источник: https://tebiz.ru/mi/rynok-szhizhennykh-uglevodorodnykh-gazov-v-rossii
По категории "271112 - Пропан" объем импорта в 2019 году составил - 3,7 млн $ США. На экспорт в 2019 было поставлено продукции на общую сумму 1 236,1 млн $ США.
https://tk-solutions.ru/russia-rynok-szhizhennyx-uglevodorodnyx-gazov
объем потребления в стоимостном выражение сжиженного природного газа отечественными покупателями показывает рост на 337,5%. и составил 114394,0 млн. руб.
https://vc.ru/u/406644-konstantin-loktev/245418-rynok-szhizhennogo-prirodnogo-gaza-v-rossii-2021-stremitelnyy-rost-vnutrennego-potrebleniya</t>
  </si>
  <si>
    <t xml:space="preserve">Рынок более 25 млрд.руб
Источник: https://tebiz.ru/mi/rynok-stalnykh-trosov-i-kanatov-v-rossii?utm_source=Yandex&amp;utm_medium=cpc&amp;utm_campaign=68870090&amp;utm_content=type_search|pl_none|grid_4772593481|adid_11513628525|rt_39125928135|ptype_premium|pos_2|device_desktop&amp;utm_term=kwid_39125928135&amp;_openstat=ZGlyZWN0LnlhbmRleC5ydTs2ODg3MDA5MDsxMTUxMzYyODUyNTt3d3cueWFuZGV4LnJ1OnByZW1pdW0&amp;yclid=4151017595382792191
</t>
  </si>
  <si>
    <t>Москва. 2 января. INTERFAX.RU - Объем добычи газа в России в 2021 году вырос на 10% по сравнению с 2020 годом и составил 762,3 млрд куб. м, свидетельствует оперативная сводка ЦДУ ТЭК. Поправка на високосный год учтена.
Экспорт природного газа в 2021 году  составив 55,5 млрд долларов США, Экспорт сжиженного природного газа в 2021 году вырос на 9%, или на 0,6 млрд долларов США
https://cbr.ru/statistics/macro_itm/svs/export_energy/</t>
  </si>
  <si>
    <t>Объём рынка в денежном выражении найти не получилось. В основном, данные представлены в ценах или объемах производства.
Условно 50000 руб тонна всего на рынке 2015-го года потребление 2500 000 тонн</t>
  </si>
  <si>
    <t>Индустрия парков развлечений — это рынок в России с оборотом более 200 млрд рублей в год
https://vc.ru/offline/119275-sfera-parkov-razvlecheniy-v-usloviyah-socio-biologicheskogo-krizisa-problemy-i-perspektivy-raboty-v-2020-2021-godah
Отдельно по рынку аттракционов и оборудования для развлечений не получилось найти инфу. Считаем что 10% — это минимальный объем рынка производства оборудования</t>
  </si>
  <si>
    <t>распространяется на электрооборудование взрывозащищенное
электрическое (электрооборудование), включая Ex-компоненты, и неэлектрическое оборудование для работы во взрывоопасных средах.
Идентификационным признаком оборудования для работы во взрывоопасных средах иEx-компонентов является наличие средств обеспечения взрывозащиты, указанных в техническойдокументации изготовителя, и маркировки взрывозащиты, нанесенной на оборудование и Ex-компонент.
-газоанализаторы по ГОСТ Р 52350.29.1-2010
-оборудование (взрывоопасные среды) по ГОСТ Р МЭК 60079.0-2011, ГОСТ Р МЭК 60079.31-2010
-электроборудование взрывозащищенное со специальным видом взрывозащиты по ГОСТ 22782.3-77</t>
  </si>
  <si>
    <t>распространяется на аппараты, работающие на газообразном топливе (газоиспользующее оборудование):
-оборудование, предназначенное для приготовления пищи, отопления и горячего водоснабжения, включая оборудование в составе комбинированных аппаратов;
-блочные автоматические горелки и газоиспользующее оборудование с блочными автоматическими горелками;
-устройства, предназначенные для встраивание  в оборудование и находящееся в обращении отдельно от оборудования, указанного выше.
Существенные признаки оборудования:
-наименование, модель (тип) и назначение газоиспользующего оборудования;
-вид и номинальное давление используемого газа;
-номинальная тепловая мощность;
-напряжение и частота электрического тока (для оборудования, подключаемого к электрической сети).</t>
  </si>
  <si>
    <t>распространяется на колесные транспортнвые средства:
-мототранспортные средства (категория L);
-транспортные средства имеющие не менее 4 колоес и используемые для перевозки пассажиров (категория М);
-транспортные средства, используемые для перевозки грузов - автомобили грузовые и их шасси (категория N);
-прицепы (полуприцепы) к трагспортным средствам категорий L, M и N (категория О);
-двигатели с принудительным зажиганием;
-двигатели с воспламенением от сжатия;
-оборудование для питания двигателя газообразным топливом;
-системы нейтрилизации отработавших газов, в том числе сменные каталитические нейтрализаторы (за исключением систем нейтрализации на основе мочевины);
-сменные системы выпуска отработавших газов двигателей, в том числе глушители и резонаторы;
-топливные баки, заливные горловины и пробки топливных баков;
-колодки с накладками в сборе для дисковых и барабанных тормозов, фрикционные накладки для барабанных и дисковых тормозов;
-аппараты гидравлического тормозного привода;
-трубки и шланги, в том числе витые шланги гидравлических систем тормозного привода, сцепления и рулевого привода;
-тормозные механизмы в сборе, диски и барабаны тормозные, камеры тормозные пневматические, цилиндры тормозные пневматические, детали и узлы механических приводов тормозной системы;
-аппараты пневматического тормозного привода;
-узлы и детали рулевого управления автомобиля;
-рули мотоциклетного типа;
-шарниры шаровые подвески и рулевого управления;
-колеса транспрртных средств;
-шины пневматические для всех видов транспортных колесных средств (в том числе восстановленные);
-сцепные устройства;
-гидравлические опрокидывающие механизмы автосамосвалов;
-гидравлические механизмы опрокидывания кабин;
-рукава гидроусилителя рулевого управления и опрокидывателя платформы;
-бамперы и дуги защитные, задние и боковые защитные устройства;
-сиденья, подголовники, ремни безопасности, подушки безопасности, удерживающие устройства для детей;
-стекла, зеркала, фары, световозвращающие приспособления;
-фары автомобильные ближнего и дальнего света, лампы накаливания для фар и фонарей;
-стеклоочистители, фароочистители и запасные части к ним;
-фонари освещения заднего регистрационного знака, указатели поворота, габаритные и контурные огни, сигналы торможения, противотуманные фары, устройства освещения и световой сигнализации, фонари заднего хода, галогенные лампы-фары, задние противотуманные огни, фары для мопедов, фары для мотоциклов, предупреждающие огни, стояночные огни, боковые габаритные огни;
-газоразрядные источники света;
-звуковые сигнальные приборы;
-спидометры, датчики и комбинации приборов, включающие спидометры;
-устройства ограничения скорости;
-технические средства контроля соблюдения водителями режимов движения, труда и отдыха (тахографы);
-системы тревожной сигнализации, противоугонные и охранные уствойства для ТС;
-опозновательные знаки;
-предупреждающие треугольники (знаки аварийной остановки);
-жгуты проводов;
-высоковольтные провода системы зажигания;
-указатели и датчики аварийных состояний;
-турбокомпрессоры;
-детали цилиндропоршневой группы и газораспределительного механизма, коленчатые валы, вкладыши подшипников и шатуны;
-система впрыска топлива;
-воздухоочистители для двигателей внутреннего сгорания и их сменные элементы;
-фильтры очистки;
-топливные насосы;
-теплообменники и термостаты;
-насосы жидкостных систем охлаждения;
-сцепления и их части;
-карданные передачи, приводные валы, шарниры неравных и равных угловых скоростей;
-мосты ведущие с дифференциалом в сборе и полуоси;
-упругие элементы подвески;
-демпфирующие элементы подвески;
-детали направляющего аппарата подвески;
-котпаки;
-идлеия системы зажигания для двиготелей с принудительным зажиганием;
-свечи зажигания и искровые свечи накаливания;
-генераторы электрические;
-стартеры, приводы и реле стартеров;
-коммутационная, защитная и установочная аппаратура цепей электроснабжения, пуска, зажигания;
-декоративные детали кузова и бампера, решетки радиатора;
-ручки, дверные петли. кнопки открывания дверей;
-замки дверей;
-детали защитные резиновые и резинометаллические;
-уплотнители, муфты, ступицы полуоси и пр.;
-отопители, охладители и отопители-охладители;
-домкра, цепи, ремни;
-шлемы защитные для водителей м пассажиров мотоциклов и мопедов;
-материалы для отделки салона и сидений ТС;
-антенны наружные, аппаратура спутниковой навигации;
-устройства для уменьшения разбрызгивания из-под колес;
-шипы противоскольжения.</t>
  </si>
  <si>
    <t>Распространяется на:
-электрические аппараты и приборы бытового назначения (швейные, для уборки, климатические, зарядные устройства и пр);
-персональные электронные вычислительные машины (персональные компьютеры);
-низковольтное обрудование, подключаемое к персональным электронным вычислительным машинам;
-инструмент электрифицированный (машины ручные и переносные электричские);
-инструменты электромузыкальные;
-кабели, провода и шнуры;
-выключатели автоматические, устройства защитного отключения;
-аппараты для распределения электрической энергии;
-аппараты электрические для управления электротехническими установками</t>
  </si>
  <si>
    <t>Распространяется на:
лифты и устройства безопасности лифтов:
-лебедки;
-гидроагрегат (для гидровлического лифта);
-система управления;
-привод дверей кабины;
-двери шахты;
-замки дверей шахты;
-ловители;
-ограничители скорости;
-буферы;
-гидроаппараты безопасности.</t>
  </si>
  <si>
    <t>Распространяется на:
-горка детская игровой площадки;
-качели детской игровой площадки;
- качалка детсткой игровой площадки;
-карусель детсткой игровой площадки;
-канатная дорога детской игровой площадки;
- детский городок (игровой комплекс) и их элементы;
-ударопоглощающее покрытие.</t>
  </si>
  <si>
    <r>
      <rPr>
        <b/>
        <sz val="12"/>
        <color rgb="FF002060"/>
        <rFont val="Calibri"/>
        <family val="2"/>
        <charset val="204"/>
        <scheme val="minor"/>
      </rPr>
      <t>Распространяется на нефть, подготовленную к транспортированию и(или) использованию.
В рамках данного регламента нефть проверяют по нескольким показателям:
-массовая доля сероводорода;
-массовая доля метил- и этилмеркаптанов</t>
    </r>
    <r>
      <rPr>
        <b/>
        <u/>
        <sz val="12"/>
        <color rgb="FF002060"/>
        <rFont val="Calibri"/>
        <family val="2"/>
        <charset val="204"/>
        <scheme val="minor"/>
      </rPr>
      <t xml:space="preserve">;
</t>
    </r>
    <r>
      <rPr>
        <b/>
        <sz val="12"/>
        <color rgb="FF002060"/>
        <rFont val="Calibri"/>
        <family val="2"/>
        <charset val="204"/>
        <scheme val="minor"/>
      </rPr>
      <t>-массовая доля воды;</t>
    </r>
    <r>
      <rPr>
        <b/>
        <u/>
        <sz val="12"/>
        <color rgb="FF002060"/>
        <rFont val="Calibri"/>
        <family val="2"/>
        <charset val="204"/>
        <scheme val="minor"/>
      </rPr>
      <t xml:space="preserve">
</t>
    </r>
    <r>
      <rPr>
        <b/>
        <sz val="12"/>
        <color rgb="FF002060"/>
        <rFont val="Calibri"/>
        <family val="2"/>
        <charset val="204"/>
        <scheme val="minor"/>
      </rPr>
      <t xml:space="preserve">-массовая концентрация хлористых;
-давление насыщенных паров;
-массовая доля органических хлоридов во фракции, выкипающей до температуры 204 </t>
    </r>
    <r>
      <rPr>
        <b/>
        <sz val="12"/>
        <color rgb="FF002060"/>
        <rFont val="Calibri"/>
        <family val="2"/>
        <charset val="204"/>
      </rPr>
      <t>°С</t>
    </r>
  </si>
  <si>
    <t>Распространяется на газ горючий природный, подготовленный к транспортированию по магистральным газопроводам, газ горючий природный промышленного и коммунально-бытового назначения, газ горючий природный комбинированный и газ горючий природный сжиженный, подготовленный к использованию.
Природный газ, в зависимости от назначения, проверяют по разным показателям.</t>
  </si>
  <si>
    <t>Распространяется на технические средства, способные создавать электромагнитные помехи и(или) качество функционирования которых зависит от воздействия внешних электромагнитных помех:
-электрические аппараты и приборы бытового назначения:
---для приготовления и хранения пищи и механизации кухонных работ;
---для обработки (стирки, глажки, сушки, чистки белья. обуви и одежды);
---для чистки и уборки помещений;
---для поддержания и регулировки микроклимата в помещениях;
---санитарно-гигиенические;
---для ухода за волосами, ногтями и кожей;
---для обогрева тела;
---вибромассажные;
---игровое, спортивное и тренажерное оборудование;
---аудио- и видеоаппаратура, приемники теле- и радиовещания;
---швейные и вязальные;
---блоки питания, зарядные устройства, стабилизаторы напряжения;
---для садово-огородного хозяйства;
---электронасосы для питьевой воды, водоснабжения, водяного отопления сточных врд (индивидуальные дома);
---оборудование световое;
---выключатели автоматические с электронным управлением;
---устройства защитного отключения с электронным управлением;
---оборудование дуговой сварки;
-персональные электронные вычислитеотные машины (персональные компьютеры);
-технические средства, подключаемые к персональнымэлектронным вычислительным машинам;
-инструмент электрифицированный (машины ручные и переносные электрические);
-инструменты электромузыкальные.</t>
  </si>
  <si>
    <t>Распространяется на взрывчатые вещества и изделия на их основе:
-взрывчатые вещества и изделия на их основе, разрабатываемые (проектируемые) и изготавливаемые для использования энергии взрыва в промышленных целях;
-взрывчатые вещества, непосредственно не применяемые для использования энергии взрыва в промышленных целях, а используемые для производства взрывчатых веществ и изделий, за исключением инициирующих взрывчатых веществ;
-эмульсии и матрицы окислителя на основе нитрата аммония, применяемые доя получения водоэмульсионных и водногелевых взрывчатых веществ.</t>
  </si>
  <si>
    <t>Распространяется на смазочные материалы, масла и специальные жидкости:
-смазочные материалы:
--смазочные масла органического происхождения;
---масла гидравлические;
---масла индустриальные;
---масла компрессорные;
---масла турбинные;
---масла антикоррозионные;
---масла электроизоляционные;
---масла базовые;
--пластичные смазки;
-специальные жидкости;
--охлаждающие жидкости;
--тормозные жидкости.</t>
  </si>
  <si>
    <t>Распространяется на сжиженные углеводородные газы, предназначенные для коммунально-бытового и производственного потребления  в качесиве топлива, а также для использования в качестве моторного топлива для автомобильного транспорта (сжиженные углеводородные газы).
СУГ должен соотвествовать требованиям.</t>
  </si>
  <si>
    <t>Распространяется на:
-электрические аппараты и приборы бытового назначения;
-электронные вычисоительные машины и подключаемые к ним устройства, включая их комбинации (серверы, ноутбуки, планшеты и пр);
-средства электросвязи (терминальные телекоммуникационные устройства);
-копировальные машины и иное электрическое офисное (конторское) оборудование;
-инструмент электрифицированный (машины ручные и переносные электрические);
-источники света и оборудование световое, включая оборудование, встроенное в мебель;
-инструменты электромузыкальные;
-автоматы игровые торговые;
-кассовые аппарвты, билетопечатающие машины, считыватели идентификационных карт, банкоматы, информационные киоски;
-кабели, провода и шнуры, предназначенные для использования при номинальном напряжении не более 500 В переменного и(или) постоянного тока, за исключением волоконно-оптических кабелей;
-выключатели автоматические и устройства защитного отключения;
-пожарные, охранные и охранно-пожарные извещатели.</t>
  </si>
  <si>
    <t>Распространяется на временно устанавливаемые (перевозимые) аттракционы и стационарные аттракционы (собранные на фундаментах или без фундаментов), при пользовании которыми на пассажиров оказывается биомеханическое воздействие степени потенциального биомеханического рискаRB-1 или RB-2или RB-3 и которые подразделяются на следующие виды:
-аттракционы механизированный поступательного движения (в том числе с использованием воды);
-аттаркционы механизированные вращательного движения;
-аттракционы механизированные сложного движения;
-автодромы и картинги;
-аттракционы надувные;
-аттракционы водные немеханизированные;
-немеханизированные аттракционы;
-аттракционы для детей</t>
  </si>
  <si>
    <t xml:space="preserve"> </t>
  </si>
  <si>
    <t>доля фальсификата, в руб</t>
  </si>
  <si>
    <t>ОБЪЕМ РЫНКА, ГДЕ НЕИЗВЕСТЕН ФАЛЬСИФИКАТ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</si>
</sst>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  <numFmt numFmtId="169" formatCode="#,##0.00\ &quot;₽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rgb="FF404040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</font>
    <font>
      <b/>
      <sz val="18"/>
      <color rgb="FFFF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b/>
      <sz val="14"/>
      <color rgb="FFC00000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b/>
      <sz val="12"/>
      <color rgb="FF002060"/>
      <name val="Calibri"/>
      <family val="2"/>
      <charset val="204"/>
    </font>
    <font>
      <b/>
      <sz val="14"/>
      <color rgb="FF00206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7">
    <xf numFmtId="0" fontId="0" fillId="0" borderId="0" xfId="0"/>
    <xf numFmtId="0" fontId="0" fillId="0" borderId="1" xfId="0" applyBorder="1" applyAlignment="1">
      <alignment horizontal="left" vertical="top" wrapText="1"/>
    </xf>
    <xf numFmtId="9" fontId="0" fillId="0" borderId="1" xfId="3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9" fontId="0" fillId="4" borderId="1" xfId="3" applyFont="1" applyFill="1" applyBorder="1" applyAlignment="1">
      <alignment horizontal="left" vertical="top" wrapText="1"/>
    </xf>
    <xf numFmtId="0" fontId="2" fillId="0" borderId="1" xfId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1" applyNumberFormat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9" fontId="0" fillId="6" borderId="1" xfId="3" applyFont="1" applyFill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left" vertical="top" wrapText="1"/>
    </xf>
    <xf numFmtId="164" fontId="0" fillId="7" borderId="1" xfId="2" applyNumberFormat="1" applyFont="1" applyFill="1" applyBorder="1" applyAlignment="1">
      <alignment horizontal="center" vertical="center" wrapText="1"/>
    </xf>
    <xf numFmtId="0" fontId="2" fillId="0" borderId="1" xfId="1" applyBorder="1" applyAlignment="1">
      <alignment horizontal="left" vertical="center"/>
    </xf>
    <xf numFmtId="44" fontId="1" fillId="6" borderId="1" xfId="2" applyFont="1" applyFill="1" applyBorder="1" applyAlignment="1">
      <alignment horizontal="center" vertical="center" wrapText="1"/>
    </xf>
    <xf numFmtId="9" fontId="1" fillId="6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9" fontId="0" fillId="6" borderId="2" xfId="3" applyFont="1" applyFill="1" applyBorder="1" applyAlignment="1">
      <alignment horizontal="center" vertical="center" wrapText="1"/>
    </xf>
    <xf numFmtId="164" fontId="0" fillId="0" borderId="2" xfId="2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9" fontId="13" fillId="4" borderId="3" xfId="3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top" wrapText="1"/>
    </xf>
    <xf numFmtId="164" fontId="0" fillId="0" borderId="3" xfId="2" applyNumberFormat="1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164" fontId="10" fillId="4" borderId="7" xfId="2" applyNumberFormat="1" applyFont="1" applyFill="1" applyBorder="1" applyAlignment="1">
      <alignment horizontal="center" vertical="center" wrapText="1"/>
    </xf>
    <xf numFmtId="164" fontId="0" fillId="0" borderId="7" xfId="2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9" fontId="0" fillId="6" borderId="9" xfId="3" applyFont="1" applyFill="1" applyBorder="1" applyAlignment="1">
      <alignment horizontal="center" vertical="center" wrapText="1"/>
    </xf>
    <xf numFmtId="164" fontId="0" fillId="0" borderId="9" xfId="2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9" fontId="0" fillId="0" borderId="2" xfId="3" applyFont="1" applyBorder="1" applyAlignment="1">
      <alignment horizontal="left" vertical="top" wrapText="1"/>
    </xf>
    <xf numFmtId="164" fontId="0" fillId="0" borderId="2" xfId="2" applyNumberFormat="1" applyFont="1" applyBorder="1" applyAlignment="1">
      <alignment horizontal="left" vertical="top" wrapText="1"/>
    </xf>
    <xf numFmtId="9" fontId="0" fillId="6" borderId="3" xfId="3" applyFont="1" applyFill="1" applyBorder="1" applyAlignment="1">
      <alignment horizontal="center" vertical="center" wrapText="1"/>
    </xf>
    <xf numFmtId="164" fontId="0" fillId="0" borderId="3" xfId="2" applyNumberFormat="1" applyFont="1" applyBorder="1" applyAlignment="1">
      <alignment horizontal="center" vertical="center" wrapText="1"/>
    </xf>
    <xf numFmtId="9" fontId="0" fillId="4" borderId="7" xfId="3" applyFont="1" applyFill="1" applyBorder="1" applyAlignment="1">
      <alignment horizontal="left" vertical="top" wrapText="1"/>
    </xf>
    <xf numFmtId="44" fontId="11" fillId="4" borderId="7" xfId="2" applyFont="1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164" fontId="0" fillId="0" borderId="9" xfId="2" applyNumberFormat="1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164" fontId="0" fillId="0" borderId="6" xfId="2" applyNumberFormat="1" applyFont="1" applyBorder="1" applyAlignment="1">
      <alignment horizontal="left" vertical="top" wrapText="1"/>
    </xf>
    <xf numFmtId="9" fontId="0" fillId="0" borderId="3" xfId="3" applyFont="1" applyBorder="1" applyAlignment="1">
      <alignment horizontal="left" vertical="top" wrapText="1"/>
    </xf>
    <xf numFmtId="9" fontId="0" fillId="4" borderId="9" xfId="3" applyFont="1" applyFill="1" applyBorder="1" applyAlignment="1">
      <alignment horizontal="left" vertical="top" wrapText="1"/>
    </xf>
    <xf numFmtId="9" fontId="0" fillId="4" borderId="10" xfId="3" applyFont="1" applyFill="1" applyBorder="1" applyAlignment="1">
      <alignment horizontal="left" vertical="top" wrapText="1"/>
    </xf>
    <xf numFmtId="9" fontId="14" fillId="4" borderId="8" xfId="3" applyFont="1" applyFill="1" applyBorder="1" applyAlignment="1">
      <alignment horizontal="left" vertical="top" wrapText="1"/>
    </xf>
    <xf numFmtId="9" fontId="14" fillId="4" borderId="1" xfId="3" applyFont="1" applyFill="1" applyBorder="1" applyAlignment="1">
      <alignment horizontal="left" vertical="top" wrapText="1"/>
    </xf>
    <xf numFmtId="9" fontId="16" fillId="4" borderId="1" xfId="3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9" fontId="0" fillId="5" borderId="1" xfId="3" applyFont="1" applyFill="1" applyBorder="1" applyAlignment="1">
      <alignment horizontal="left" vertical="top" wrapText="1"/>
    </xf>
    <xf numFmtId="9" fontId="17" fillId="9" borderId="1" xfId="3" applyFont="1" applyFill="1" applyBorder="1" applyAlignment="1">
      <alignment horizontal="left" vertical="top" wrapText="1"/>
    </xf>
    <xf numFmtId="9" fontId="20" fillId="8" borderId="1" xfId="3" applyFont="1" applyFill="1" applyBorder="1" applyAlignment="1">
      <alignment horizontal="left" vertical="top" wrapText="1"/>
    </xf>
    <xf numFmtId="9" fontId="21" fillId="8" borderId="1" xfId="3" applyFont="1" applyFill="1" applyBorder="1" applyAlignment="1">
      <alignment horizontal="left" vertical="top" wrapText="1"/>
    </xf>
    <xf numFmtId="0" fontId="22" fillId="8" borderId="0" xfId="0" applyFont="1" applyFill="1" applyAlignment="1">
      <alignment horizontal="left" vertical="top" wrapText="1"/>
    </xf>
    <xf numFmtId="9" fontId="23" fillId="8" borderId="3" xfId="3" applyFont="1" applyFill="1" applyBorder="1" applyAlignment="1">
      <alignment horizontal="left" vertical="top" wrapText="1"/>
    </xf>
    <xf numFmtId="9" fontId="22" fillId="8" borderId="1" xfId="3" applyFont="1" applyFill="1" applyBorder="1" applyAlignment="1">
      <alignment horizontal="left" vertical="top" wrapText="1"/>
    </xf>
    <xf numFmtId="0" fontId="2" fillId="0" borderId="0" xfId="1" applyBorder="1" applyAlignment="1">
      <alignment horizontal="left" vertical="top" wrapText="1"/>
    </xf>
    <xf numFmtId="9" fontId="22" fillId="9" borderId="1" xfId="3" applyFont="1" applyFill="1" applyBorder="1" applyAlignment="1">
      <alignment horizontal="left" vertical="top" wrapText="1"/>
    </xf>
    <xf numFmtId="9" fontId="20" fillId="9" borderId="1" xfId="3" applyFont="1" applyFill="1" applyBorder="1" applyAlignment="1">
      <alignment horizontal="left" vertical="top" wrapText="1"/>
    </xf>
    <xf numFmtId="9" fontId="22" fillId="8" borderId="9" xfId="3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44" fontId="0" fillId="0" borderId="6" xfId="2" applyFont="1" applyBorder="1" applyAlignment="1">
      <alignment horizontal="left" vertical="top" wrapText="1"/>
    </xf>
    <xf numFmtId="44" fontId="0" fillId="10" borderId="6" xfId="2" applyFont="1" applyFill="1" applyBorder="1" applyAlignment="1">
      <alignment horizontal="center" vertical="center" wrapText="1"/>
    </xf>
    <xf numFmtId="164" fontId="0" fillId="6" borderId="6" xfId="2" applyNumberFormat="1" applyFont="1" applyFill="1" applyBorder="1" applyAlignment="1">
      <alignment horizontal="center" vertical="center" wrapText="1"/>
    </xf>
    <xf numFmtId="44" fontId="0" fillId="0" borderId="13" xfId="2" applyFont="1" applyBorder="1" applyAlignment="1">
      <alignment horizontal="left" vertical="top" wrapText="1"/>
    </xf>
    <xf numFmtId="44" fontId="11" fillId="4" borderId="14" xfId="2" applyFont="1" applyFill="1" applyBorder="1" applyAlignment="1">
      <alignment horizontal="left" vertical="top" wrapText="1"/>
    </xf>
    <xf numFmtId="164" fontId="0" fillId="6" borderId="15" xfId="2" applyNumberFormat="1" applyFont="1" applyFill="1" applyBorder="1" applyAlignment="1">
      <alignment horizontal="center" vertical="center" wrapText="1"/>
    </xf>
    <xf numFmtId="164" fontId="0" fillId="6" borderId="16" xfId="2" applyNumberFormat="1" applyFont="1" applyFill="1" applyBorder="1" applyAlignment="1">
      <alignment horizontal="center" vertical="center" wrapText="1"/>
    </xf>
    <xf numFmtId="164" fontId="0" fillId="6" borderId="13" xfId="2" applyNumberFormat="1" applyFont="1" applyFill="1" applyBorder="1" applyAlignment="1">
      <alignment horizontal="center" vertical="center" wrapText="1"/>
    </xf>
    <xf numFmtId="164" fontId="0" fillId="6" borderId="14" xfId="2" applyNumberFormat="1" applyFont="1" applyFill="1" applyBorder="1" applyAlignment="1">
      <alignment horizontal="center" vertical="center" wrapText="1"/>
    </xf>
    <xf numFmtId="164" fontId="0" fillId="7" borderId="6" xfId="2" applyNumberFormat="1" applyFont="1" applyFill="1" applyBorder="1" applyAlignment="1">
      <alignment horizontal="center" vertical="center" wrapText="1"/>
    </xf>
    <xf numFmtId="164" fontId="0" fillId="0" borderId="6" xfId="2" applyNumberFormat="1" applyFont="1" applyBorder="1" applyAlignment="1">
      <alignment horizontal="center" vertical="center" wrapText="1"/>
    </xf>
    <xf numFmtId="164" fontId="0" fillId="4" borderId="6" xfId="2" applyNumberFormat="1" applyFont="1" applyFill="1" applyBorder="1" applyAlignment="1">
      <alignment horizontal="left" vertical="top" wrapText="1"/>
    </xf>
    <xf numFmtId="164" fontId="0" fillId="5" borderId="6" xfId="2" applyNumberFormat="1" applyFont="1" applyFill="1" applyBorder="1" applyAlignment="1">
      <alignment horizontal="left" vertical="top" wrapText="1"/>
    </xf>
    <xf numFmtId="44" fontId="1" fillId="6" borderId="6" xfId="2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left" vertical="top" wrapText="1"/>
    </xf>
    <xf numFmtId="164" fontId="0" fillId="0" borderId="13" xfId="2" applyNumberFormat="1" applyFont="1" applyBorder="1" applyAlignment="1">
      <alignment horizontal="center" vertical="center" wrapText="1"/>
    </xf>
    <xf numFmtId="164" fontId="0" fillId="4" borderId="14" xfId="2" applyNumberFormat="1" applyFont="1" applyFill="1" applyBorder="1" applyAlignment="1">
      <alignment horizontal="left" vertical="top" wrapText="1"/>
    </xf>
    <xf numFmtId="164" fontId="0" fillId="4" borderId="15" xfId="2" applyNumberFormat="1" applyFont="1" applyFill="1" applyBorder="1" applyAlignment="1">
      <alignment horizontal="left" vertical="top" wrapText="1"/>
    </xf>
    <xf numFmtId="44" fontId="0" fillId="0" borderId="16" xfId="2" applyFont="1" applyBorder="1" applyAlignment="1">
      <alignment horizontal="left" vertical="top" wrapText="1"/>
    </xf>
    <xf numFmtId="44" fontId="0" fillId="4" borderId="6" xfId="2" applyFont="1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2" fontId="0" fillId="0" borderId="0" xfId="0" applyNumberFormat="1"/>
    <xf numFmtId="169" fontId="0" fillId="0" borderId="0" xfId="0" applyNumberFormat="1"/>
    <xf numFmtId="44" fontId="0" fillId="10" borderId="6" xfId="2" applyFont="1" applyFill="1" applyBorder="1" applyAlignment="1">
      <alignment horizontal="left" vertical="top" wrapText="1"/>
    </xf>
    <xf numFmtId="164" fontId="0" fillId="10" borderId="6" xfId="2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horizontal="left" vertical="top" wrapText="1"/>
    </xf>
    <xf numFmtId="9" fontId="0" fillId="10" borderId="1" xfId="3" applyFont="1" applyFill="1" applyBorder="1" applyAlignment="1">
      <alignment horizontal="left" vertical="top" wrapText="1"/>
    </xf>
  </cellXfs>
  <cellStyles count="5">
    <cellStyle name="Гиперссылка" xfId="1" builtinId="8"/>
    <cellStyle name="Денежный" xfId="2" builtinId="4"/>
    <cellStyle name="Денежный 2" xfId="4" xr:uid="{00000000-0005-0000-0000-000002000000}"/>
    <cellStyle name="Обычный" xfId="0" builtinId="0"/>
    <cellStyle name="Процентный" xfId="3" builtinId="5"/>
  </cellStyles>
  <dxfs count="0"/>
  <tableStyles count="0" defaultTableStyle="TableStyleMedium2" defaultPivotStyle="PivotStyleMedium9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lektrokabel.ru/" TargetMode="External"/><Relationship Id="rId21" Type="http://schemas.openxmlformats.org/officeDocument/2006/relationships/hyperlink" Target="https://oilref.ru/" TargetMode="External"/><Relationship Id="rId42" Type="http://schemas.openxmlformats.org/officeDocument/2006/relationships/hyperlink" Target="mailto:info@steel-development.ru" TargetMode="External"/><Relationship Id="rId47" Type="http://schemas.openxmlformats.org/officeDocument/2006/relationships/hyperlink" Target="https://natamac.ru/el-committee/" TargetMode="External"/><Relationship Id="rId63" Type="http://schemas.openxmlformats.org/officeDocument/2006/relationships/hyperlink" Target="mailto:info@nsperoselectro.ru" TargetMode="External"/><Relationship Id="rId68" Type="http://schemas.openxmlformats.org/officeDocument/2006/relationships/hyperlink" Target="mailto:info@lespromcluster.ru" TargetMode="External"/><Relationship Id="rId16" Type="http://schemas.openxmlformats.org/officeDocument/2006/relationships/hyperlink" Target="https://www.spsss.ru/" TargetMode="External"/><Relationship Id="rId11" Type="http://schemas.openxmlformats.org/officeDocument/2006/relationships/hyperlink" Target="http://arpe.ru/" TargetMode="External"/><Relationship Id="rId24" Type="http://schemas.openxmlformats.org/officeDocument/2006/relationships/hyperlink" Target="https://nsperoselectro.ru/" TargetMode="External"/><Relationship Id="rId32" Type="http://schemas.openxmlformats.org/officeDocument/2006/relationships/hyperlink" Target="mailto:evgeniya.sviridova@rosizol.org" TargetMode="External"/><Relationship Id="rId37" Type="http://schemas.openxmlformats.org/officeDocument/2006/relationships/hyperlink" Target="mailto:analyst@rosspetsmash.ru" TargetMode="External"/><Relationship Id="rId40" Type="http://schemas.openxmlformats.org/officeDocument/2006/relationships/hyperlink" Target="mailto:info@acgi.ru" TargetMode="External"/><Relationship Id="rId45" Type="http://schemas.openxmlformats.org/officeDocument/2006/relationships/hyperlink" Target="http://aproea.ru/ru/glavnaya/" TargetMode="External"/><Relationship Id="rId53" Type="http://schemas.openxmlformats.org/officeDocument/2006/relationships/hyperlink" Target="mailto:director@fairp.ru" TargetMode="External"/><Relationship Id="rId58" Type="http://schemas.openxmlformats.org/officeDocument/2006/relationships/hyperlink" Target="http://www.elektrokabel.ru/" TargetMode="External"/><Relationship Id="rId66" Type="http://schemas.openxmlformats.org/officeDocument/2006/relationships/hyperlink" Target="mailto:info@aluminas.ru" TargetMode="External"/><Relationship Id="rId74" Type="http://schemas.openxmlformats.org/officeDocument/2006/relationships/hyperlink" Target="tel:74957862536" TargetMode="External"/><Relationship Id="rId79" Type="http://schemas.openxmlformats.org/officeDocument/2006/relationships/vmlDrawing" Target="../drawings/vmlDrawing1.vml"/><Relationship Id="rId5" Type="http://schemas.openxmlformats.org/officeDocument/2006/relationships/hyperlink" Target="https://soyuzcem.ru/" TargetMode="External"/><Relationship Id="rId61" Type="http://schemas.openxmlformats.org/officeDocument/2006/relationships/hyperlink" Target="https://oilref.ru/" TargetMode="External"/><Relationship Id="rId19" Type="http://schemas.openxmlformats.org/officeDocument/2006/relationships/hyperlink" Target="https://asprogaz.ru/" TargetMode="External"/><Relationship Id="rId14" Type="http://schemas.openxmlformats.org/officeDocument/2006/relationships/hyperlink" Target="https://frtp.ru/" TargetMode="External"/><Relationship Id="rId22" Type="http://schemas.openxmlformats.org/officeDocument/2006/relationships/hyperlink" Target="https://oilref.ru/" TargetMode="External"/><Relationship Id="rId27" Type="http://schemas.openxmlformats.org/officeDocument/2006/relationships/hyperlink" Target="https://oilref.ru/" TargetMode="External"/><Relationship Id="rId30" Type="http://schemas.openxmlformats.org/officeDocument/2006/relationships/hyperlink" Target="mailto:info@nsperoselectro.ru" TargetMode="External"/><Relationship Id="rId35" Type="http://schemas.openxmlformats.org/officeDocument/2006/relationships/hyperlink" Target="mailto:ccve@ccve.ru" TargetMode="External"/><Relationship Id="rId43" Type="http://schemas.openxmlformats.org/officeDocument/2006/relationships/hyperlink" Target="mailto:info@steel-development.ru" TargetMode="External"/><Relationship Id="rId48" Type="http://schemas.openxmlformats.org/officeDocument/2006/relationships/hyperlink" Target="http://www.elektrokabel.ru/" TargetMode="External"/><Relationship Id="rId56" Type="http://schemas.openxmlformats.org/officeDocument/2006/relationships/hyperlink" Target="mailto:frtp@frtp.ru" TargetMode="External"/><Relationship Id="rId64" Type="http://schemas.openxmlformats.org/officeDocument/2006/relationships/hyperlink" Target="mailto:info@nsperoselectro.ru" TargetMode="External"/><Relationship Id="rId69" Type="http://schemas.openxmlformats.org/officeDocument/2006/relationships/hyperlink" Target="mailto:office@soyuzrp.ru" TargetMode="External"/><Relationship Id="rId77" Type="http://schemas.openxmlformats.org/officeDocument/2006/relationships/hyperlink" Target="mailto:office@soyuzmash.ru" TargetMode="External"/><Relationship Id="rId8" Type="http://schemas.openxmlformats.org/officeDocument/2006/relationships/hyperlink" Target="https://steel-development.ru/ru/" TargetMode="External"/><Relationship Id="rId51" Type="http://schemas.openxmlformats.org/officeDocument/2006/relationships/hyperlink" Target="mailto:info@ronktd.ru" TargetMode="External"/><Relationship Id="rId72" Type="http://schemas.openxmlformats.org/officeDocument/2006/relationships/hyperlink" Target="https://www.aluminas.ru/association/" TargetMode="External"/><Relationship Id="rId80" Type="http://schemas.openxmlformats.org/officeDocument/2006/relationships/comments" Target="../comments1.xml"/><Relationship Id="rId3" Type="http://schemas.openxmlformats.org/officeDocument/2006/relationships/hyperlink" Target="https://raapa.ru/association/" TargetMode="External"/><Relationship Id="rId12" Type="http://schemas.openxmlformats.org/officeDocument/2006/relationships/hyperlink" Target="https://nsperoselectro.ru/" TargetMode="External"/><Relationship Id="rId17" Type="http://schemas.openxmlformats.org/officeDocument/2006/relationships/hyperlink" Target="http://rosizol.org/" TargetMode="External"/><Relationship Id="rId25" Type="http://schemas.openxmlformats.org/officeDocument/2006/relationships/hyperlink" Target="https://www.mpeca.ru/" TargetMode="External"/><Relationship Id="rId33" Type="http://schemas.openxmlformats.org/officeDocument/2006/relationships/hyperlink" Target="mailto:ceo@euraros.com" TargetMode="External"/><Relationship Id="rId38" Type="http://schemas.openxmlformats.org/officeDocument/2006/relationships/hyperlink" Target="mailto:raapa@raapa.ru" TargetMode="External"/><Relationship Id="rId46" Type="http://schemas.openxmlformats.org/officeDocument/2006/relationships/hyperlink" Target="https://agec.ru/" TargetMode="External"/><Relationship Id="rId59" Type="http://schemas.openxmlformats.org/officeDocument/2006/relationships/hyperlink" Target="https://natamac.ru/el-committee/" TargetMode="External"/><Relationship Id="rId67" Type="http://schemas.openxmlformats.org/officeDocument/2006/relationships/hyperlink" Target="mailto:info@alestech.ru" TargetMode="External"/><Relationship Id="rId20" Type="http://schemas.openxmlformats.org/officeDocument/2006/relationships/hyperlink" Target="https://asprogaz.ru/" TargetMode="External"/><Relationship Id="rId41" Type="http://schemas.openxmlformats.org/officeDocument/2006/relationships/hyperlink" Target="mailto:info@steel-development.ru" TargetMode="External"/><Relationship Id="rId54" Type="http://schemas.openxmlformats.org/officeDocument/2006/relationships/hyperlink" Target="mailto:director@fairp.ru" TargetMode="External"/><Relationship Id="rId62" Type="http://schemas.openxmlformats.org/officeDocument/2006/relationships/hyperlink" Target="https://nami.ru/ob-institute" TargetMode="External"/><Relationship Id="rId70" Type="http://schemas.openxmlformats.org/officeDocument/2006/relationships/hyperlink" Target="https://www.centrlack.ru/" TargetMode="External"/><Relationship Id="rId75" Type="http://schemas.openxmlformats.org/officeDocument/2006/relationships/hyperlink" Target="https://www.uncm.ru/" TargetMode="External"/><Relationship Id="rId1" Type="http://schemas.openxmlformats.org/officeDocument/2006/relationships/hyperlink" Target="http://www.russia-led-ssl.ru/" TargetMode="External"/><Relationship Id="rId6" Type="http://schemas.openxmlformats.org/officeDocument/2006/relationships/hyperlink" Target="https://rapts.ru/" TargetMode="External"/><Relationship Id="rId15" Type="http://schemas.openxmlformats.org/officeDocument/2006/relationships/hyperlink" Target="http://www.rqpa.ru/" TargetMode="External"/><Relationship Id="rId23" Type="http://schemas.openxmlformats.org/officeDocument/2006/relationships/hyperlink" Target="https://newgaztech.ru/" TargetMode="External"/><Relationship Id="rId28" Type="http://schemas.openxmlformats.org/officeDocument/2006/relationships/hyperlink" Target="https://rosspetsmash.ru/index.php" TargetMode="External"/><Relationship Id="rId36" Type="http://schemas.openxmlformats.org/officeDocument/2006/relationships/hyperlink" Target="mailto:info@asprogaz.ru" TargetMode="External"/><Relationship Id="rId49" Type="http://schemas.openxmlformats.org/officeDocument/2006/relationships/hyperlink" Target="https://natamac.ru/el-committee/" TargetMode="External"/><Relationship Id="rId57" Type="http://schemas.openxmlformats.org/officeDocument/2006/relationships/hyperlink" Target="mailto:nfo@newgaztech.ru" TargetMode="External"/><Relationship Id="rId10" Type="http://schemas.openxmlformats.org/officeDocument/2006/relationships/hyperlink" Target="https://www.aluminas.ru/association/" TargetMode="External"/><Relationship Id="rId31" Type="http://schemas.openxmlformats.org/officeDocument/2006/relationships/hyperlink" Target="tel:84951819310" TargetMode="External"/><Relationship Id="rId44" Type="http://schemas.openxmlformats.org/officeDocument/2006/relationships/hyperlink" Target="mailto:info@kanexgroup.ru" TargetMode="External"/><Relationship Id="rId52" Type="http://schemas.openxmlformats.org/officeDocument/2006/relationships/hyperlink" Target="https://alestech.ru/" TargetMode="External"/><Relationship Id="rId60" Type="http://schemas.openxmlformats.org/officeDocument/2006/relationships/hyperlink" Target="mailto:director@fairp.ru" TargetMode="External"/><Relationship Id="rId65" Type="http://schemas.openxmlformats.org/officeDocument/2006/relationships/hyperlink" Target="mailto:info@nsperoselectro.ru" TargetMode="External"/><Relationship Id="rId73" Type="http://schemas.openxmlformats.org/officeDocument/2006/relationships/hyperlink" Target="mailto:vetohin@uncm.ru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acgi.ru/contacts/" TargetMode="External"/><Relationship Id="rId9" Type="http://schemas.openxmlformats.org/officeDocument/2006/relationships/hyperlink" Target="http://amedoro.com/ru/" TargetMode="External"/><Relationship Id="rId13" Type="http://schemas.openxmlformats.org/officeDocument/2006/relationships/hyperlink" Target="https://nsperoselectro.ru/" TargetMode="External"/><Relationship Id="rId18" Type="http://schemas.openxmlformats.org/officeDocument/2006/relationships/hyperlink" Target="http://ccve.ru/" TargetMode="External"/><Relationship Id="rId39" Type="http://schemas.openxmlformats.org/officeDocument/2006/relationships/hyperlink" Target="mailto:info@arpe.ru" TargetMode="External"/><Relationship Id="rId34" Type="http://schemas.openxmlformats.org/officeDocument/2006/relationships/hyperlink" Target="mailto:info@ela-lift.ru" TargetMode="External"/><Relationship Id="rId50" Type="http://schemas.openxmlformats.org/officeDocument/2006/relationships/hyperlink" Target="mailto:olgagrekova@yandex.ru" TargetMode="External"/><Relationship Id="rId55" Type="http://schemas.openxmlformats.org/officeDocument/2006/relationships/hyperlink" Target="mailto:president@rqpa.ru" TargetMode="External"/><Relationship Id="rId76" Type="http://schemas.openxmlformats.org/officeDocument/2006/relationships/hyperlink" Target="https://soyuzmash.ru/" TargetMode="External"/><Relationship Id="rId7" Type="http://schemas.openxmlformats.org/officeDocument/2006/relationships/hyperlink" Target="https://steel-development.ru/ru/" TargetMode="External"/><Relationship Id="rId71" Type="http://schemas.openxmlformats.org/officeDocument/2006/relationships/hyperlink" Target="http://elektrokabel.ru/" TargetMode="External"/><Relationship Id="rId2" Type="http://schemas.openxmlformats.org/officeDocument/2006/relationships/hyperlink" Target="https://ela-lift.ru/" TargetMode="External"/><Relationship Id="rId29" Type="http://schemas.openxmlformats.org/officeDocument/2006/relationships/hyperlink" Target="https://ronktd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72"/>
  <sheetViews>
    <sheetView tabSelected="1" zoomScale="50" zoomScaleNormal="50" workbookViewId="0">
      <pane xSplit="9" ySplit="7" topLeftCell="M63" activePane="bottomRight" state="frozen"/>
      <selection pane="topRight" activeCell="F1" sqref="F1"/>
      <selection pane="bottomLeft" activeCell="A3" sqref="A3"/>
      <selection pane="bottomRight" activeCell="I72" sqref="I72"/>
    </sheetView>
  </sheetViews>
  <sheetFormatPr defaultColWidth="8.88671875" defaultRowHeight="14.4" x14ac:dyDescent="0.3"/>
  <cols>
    <col min="1" max="1" width="19.33203125" style="69" customWidth="1"/>
    <col min="2" max="2" width="31.5546875" style="13" customWidth="1"/>
    <col min="3" max="3" width="24.33203125" style="13" customWidth="1"/>
    <col min="4" max="4" width="167.5546875" style="13" customWidth="1"/>
    <col min="5" max="5" width="28.6640625" style="13" customWidth="1"/>
    <col min="6" max="6" width="15.44140625" style="13" customWidth="1"/>
    <col min="7" max="7" width="32.6640625" style="13" customWidth="1"/>
    <col min="8" max="8" width="28.33203125" style="13" customWidth="1"/>
    <col min="9" max="9" width="68.33203125" style="13" customWidth="1"/>
    <col min="10" max="10" width="48.6640625" style="13" customWidth="1"/>
    <col min="11" max="11" width="35.44140625" style="13" customWidth="1"/>
    <col min="12" max="12" width="34.33203125" style="13" customWidth="1"/>
    <col min="13" max="13" width="22.6640625" style="13" customWidth="1"/>
    <col min="14" max="14" width="44" style="13" customWidth="1"/>
    <col min="15" max="16" width="26.88671875" style="13" customWidth="1"/>
    <col min="17" max="16384" width="8.88671875" style="13"/>
  </cols>
  <sheetData>
    <row r="2" spans="1:16" x14ac:dyDescent="0.3">
      <c r="A2" s="18"/>
      <c r="B2" s="13" t="s">
        <v>210</v>
      </c>
    </row>
    <row r="3" spans="1:16" ht="28.8" x14ac:dyDescent="0.3">
      <c r="A3" s="3"/>
      <c r="B3" s="13" t="s">
        <v>216</v>
      </c>
    </row>
    <row r="4" spans="1:16" ht="28.8" x14ac:dyDescent="0.3">
      <c r="A4" s="6"/>
      <c r="B4" s="13" t="s">
        <v>211</v>
      </c>
    </row>
    <row r="5" spans="1:16" ht="28.8" x14ac:dyDescent="0.3">
      <c r="A5" s="25"/>
      <c r="B5" s="13" t="s">
        <v>221</v>
      </c>
    </row>
    <row r="6" spans="1:16" x14ac:dyDescent="0.3">
      <c r="A6" s="84" t="s">
        <v>66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6" ht="62.4" x14ac:dyDescent="0.3">
      <c r="A7" s="27" t="s">
        <v>57</v>
      </c>
      <c r="B7" s="88" t="s">
        <v>137</v>
      </c>
      <c r="C7" s="27" t="s">
        <v>143</v>
      </c>
      <c r="D7" s="30" t="s">
        <v>257</v>
      </c>
      <c r="E7" s="27" t="s">
        <v>209</v>
      </c>
      <c r="F7" s="27" t="s">
        <v>56</v>
      </c>
      <c r="G7" s="27" t="s">
        <v>28</v>
      </c>
      <c r="H7" s="27" t="s">
        <v>29</v>
      </c>
      <c r="I7" s="27" t="s">
        <v>45</v>
      </c>
      <c r="J7" s="27" t="s">
        <v>248</v>
      </c>
      <c r="K7" s="27" t="s">
        <v>213</v>
      </c>
      <c r="L7" s="27" t="s">
        <v>214</v>
      </c>
      <c r="M7" s="27" t="s">
        <v>215</v>
      </c>
      <c r="N7" s="27" t="s">
        <v>95</v>
      </c>
      <c r="O7" s="27" t="s">
        <v>141</v>
      </c>
      <c r="P7" s="27" t="s">
        <v>142</v>
      </c>
    </row>
    <row r="8" spans="1:16" ht="180" x14ac:dyDescent="0.3">
      <c r="A8" s="81">
        <v>1</v>
      </c>
      <c r="B8" s="113"/>
      <c r="C8" s="2"/>
      <c r="D8" s="76" t="s">
        <v>273</v>
      </c>
      <c r="E8" s="22"/>
      <c r="F8" s="81" t="s">
        <v>0</v>
      </c>
      <c r="G8" s="81" t="s">
        <v>284</v>
      </c>
      <c r="H8" s="1" t="s">
        <v>22</v>
      </c>
      <c r="I8" s="1" t="s">
        <v>30</v>
      </c>
      <c r="J8" s="1"/>
      <c r="K8" s="1"/>
      <c r="L8" s="1"/>
      <c r="M8" s="1"/>
      <c r="N8" s="1"/>
      <c r="O8" s="1"/>
      <c r="P8" s="1"/>
    </row>
    <row r="9" spans="1:16" ht="43.2" x14ac:dyDescent="0.3">
      <c r="A9" s="81"/>
      <c r="B9" s="90">
        <v>126000000000</v>
      </c>
      <c r="C9" s="20">
        <v>0.25</v>
      </c>
      <c r="D9" s="20"/>
      <c r="E9" s="22">
        <f>B9*C9</f>
        <v>31500000000</v>
      </c>
      <c r="F9" s="81"/>
      <c r="G9" s="81"/>
      <c r="H9" s="3" t="s">
        <v>27</v>
      </c>
      <c r="I9" s="3" t="s">
        <v>233</v>
      </c>
      <c r="J9" s="1" t="s">
        <v>235</v>
      </c>
      <c r="K9" s="5" t="s">
        <v>91</v>
      </c>
      <c r="L9" s="5" t="s">
        <v>234</v>
      </c>
      <c r="M9" s="7"/>
      <c r="N9" s="1" t="s">
        <v>249</v>
      </c>
      <c r="O9" s="1"/>
      <c r="P9" s="5" t="s">
        <v>227</v>
      </c>
    </row>
    <row r="10" spans="1:16" ht="216" x14ac:dyDescent="0.3">
      <c r="A10" s="81">
        <v>2</v>
      </c>
      <c r="B10" s="113"/>
      <c r="C10" s="2"/>
      <c r="D10" s="76" t="s">
        <v>274</v>
      </c>
      <c r="E10" s="22"/>
      <c r="F10" s="81" t="s">
        <v>1</v>
      </c>
      <c r="G10" s="81" t="s">
        <v>2</v>
      </c>
      <c r="H10" s="1" t="s">
        <v>53</v>
      </c>
      <c r="I10" s="1" t="s">
        <v>33</v>
      </c>
      <c r="J10" s="1"/>
      <c r="K10" s="1"/>
      <c r="L10" s="1"/>
      <c r="M10" s="1"/>
      <c r="N10" s="1"/>
      <c r="O10" s="1"/>
      <c r="P10" s="1"/>
    </row>
    <row r="11" spans="1:16" ht="158.4" x14ac:dyDescent="0.3">
      <c r="A11" s="81"/>
      <c r="B11" s="114">
        <v>147200000000</v>
      </c>
      <c r="C11" s="20"/>
      <c r="D11" s="20"/>
      <c r="E11" s="22">
        <f>B11*C11</f>
        <v>0</v>
      </c>
      <c r="F11" s="81"/>
      <c r="G11" s="81"/>
      <c r="H11" s="3" t="s">
        <v>25</v>
      </c>
      <c r="I11" s="3" t="s">
        <v>34</v>
      </c>
      <c r="J11" s="1" t="s">
        <v>240</v>
      </c>
      <c r="K11" s="7" t="s">
        <v>96</v>
      </c>
      <c r="L11" s="7" t="s">
        <v>241</v>
      </c>
      <c r="M11" s="7"/>
      <c r="N11" s="1" t="s">
        <v>243</v>
      </c>
      <c r="O11" s="10">
        <v>84951819310</v>
      </c>
      <c r="P11" s="5" t="s">
        <v>155</v>
      </c>
    </row>
    <row r="12" spans="1:16" ht="202.2" thickBot="1" x14ac:dyDescent="0.35">
      <c r="A12" s="81"/>
      <c r="B12" s="92"/>
      <c r="C12" s="50"/>
      <c r="D12" s="50"/>
      <c r="E12" s="51"/>
      <c r="F12" s="82"/>
      <c r="G12" s="82"/>
      <c r="H12" s="28" t="s">
        <v>60</v>
      </c>
      <c r="I12" s="28" t="s">
        <v>61</v>
      </c>
      <c r="J12" s="28"/>
      <c r="K12" s="1"/>
      <c r="L12" s="1"/>
      <c r="M12" s="1"/>
      <c r="N12" s="1"/>
      <c r="O12" s="1"/>
      <c r="P12" s="1"/>
    </row>
    <row r="13" spans="1:16" ht="43.2" x14ac:dyDescent="0.3">
      <c r="A13" s="109">
        <v>3</v>
      </c>
      <c r="B13" s="93"/>
      <c r="C13" s="54"/>
      <c r="D13" s="55" t="s">
        <v>254</v>
      </c>
      <c r="E13" s="40">
        <f>B13*C13</f>
        <v>0</v>
      </c>
      <c r="F13" s="86" t="s">
        <v>50</v>
      </c>
      <c r="G13" s="56" t="s">
        <v>51</v>
      </c>
      <c r="H13" s="42" t="s">
        <v>46</v>
      </c>
      <c r="I13" s="42" t="s">
        <v>67</v>
      </c>
      <c r="J13" s="57" t="s">
        <v>98</v>
      </c>
      <c r="K13" s="49" t="s">
        <v>94</v>
      </c>
      <c r="L13" s="7"/>
      <c r="M13" s="7"/>
      <c r="N13" s="1"/>
      <c r="O13" s="1"/>
      <c r="P13" s="10" t="s">
        <v>164</v>
      </c>
    </row>
    <row r="14" spans="1:16" ht="144.6" thickBot="1" x14ac:dyDescent="0.35">
      <c r="A14" s="109"/>
      <c r="B14" s="94">
        <f>5000*85*2000</f>
        <v>850000000</v>
      </c>
      <c r="C14" s="44">
        <v>0.7</v>
      </c>
      <c r="D14" s="80" t="s">
        <v>275</v>
      </c>
      <c r="E14" s="58">
        <f>B14*0.7</f>
        <v>595000000</v>
      </c>
      <c r="F14" s="87"/>
      <c r="G14" s="59" t="s">
        <v>226</v>
      </c>
      <c r="H14" s="47" t="s">
        <v>222</v>
      </c>
      <c r="I14" s="47"/>
      <c r="J14" s="60" t="s">
        <v>223</v>
      </c>
      <c r="K14" s="49" t="s">
        <v>224</v>
      </c>
      <c r="L14" s="7"/>
      <c r="M14" s="7"/>
      <c r="N14" s="1" t="s">
        <v>242</v>
      </c>
      <c r="O14" s="1">
        <v>79036880434</v>
      </c>
      <c r="P14" s="24" t="s">
        <v>225</v>
      </c>
    </row>
    <row r="15" spans="1:16" ht="43.2" x14ac:dyDescent="0.3">
      <c r="A15" s="110">
        <v>4</v>
      </c>
      <c r="B15" s="95">
        <v>96000000000</v>
      </c>
      <c r="C15" s="52">
        <v>0.2</v>
      </c>
      <c r="D15" s="52"/>
      <c r="E15" s="53">
        <f t="shared" ref="E15:E26" si="0">B15*C15</f>
        <v>19200000000</v>
      </c>
      <c r="F15" s="29" t="s">
        <v>212</v>
      </c>
      <c r="G15" s="29" t="s">
        <v>146</v>
      </c>
      <c r="H15" s="38" t="s">
        <v>46</v>
      </c>
      <c r="I15" s="38" t="s">
        <v>147</v>
      </c>
      <c r="J15" s="29" t="s">
        <v>102</v>
      </c>
      <c r="K15" s="5" t="s">
        <v>103</v>
      </c>
      <c r="L15" s="5"/>
      <c r="M15" s="5"/>
      <c r="N15" s="1" t="s">
        <v>167</v>
      </c>
      <c r="O15" s="8" t="s">
        <v>168</v>
      </c>
      <c r="P15" s="8" t="s">
        <v>166</v>
      </c>
    </row>
    <row r="16" spans="1:16" ht="43.2" x14ac:dyDescent="0.3">
      <c r="A16" s="110">
        <v>5</v>
      </c>
      <c r="B16" s="91">
        <v>281867357180</v>
      </c>
      <c r="C16" s="20">
        <v>4.5999999999999999E-2</v>
      </c>
      <c r="D16" s="20"/>
      <c r="E16" s="21">
        <f t="shared" si="0"/>
        <v>12965898430.280001</v>
      </c>
      <c r="F16" s="1" t="s">
        <v>212</v>
      </c>
      <c r="G16" s="1" t="s">
        <v>146</v>
      </c>
      <c r="H16" s="3" t="s">
        <v>46</v>
      </c>
      <c r="I16" s="3" t="s">
        <v>72</v>
      </c>
      <c r="J16" s="1" t="s">
        <v>92</v>
      </c>
      <c r="K16" s="5" t="s">
        <v>99</v>
      </c>
      <c r="L16" s="5"/>
      <c r="M16" s="5"/>
      <c r="N16" s="1" t="s">
        <v>151</v>
      </c>
      <c r="O16" s="8" t="s">
        <v>150</v>
      </c>
      <c r="P16" s="5" t="s">
        <v>170</v>
      </c>
    </row>
    <row r="17" spans="1:16" ht="43.8" thickBot="1" x14ac:dyDescent="0.35">
      <c r="A17" s="110">
        <v>6</v>
      </c>
      <c r="B17" s="96">
        <v>49000000000</v>
      </c>
      <c r="C17" s="32">
        <v>7.0000000000000007E-2</v>
      </c>
      <c r="D17" s="32"/>
      <c r="E17" s="33">
        <f t="shared" si="0"/>
        <v>3430000000.0000005</v>
      </c>
      <c r="F17" s="28" t="s">
        <v>212</v>
      </c>
      <c r="G17" s="28" t="s">
        <v>146</v>
      </c>
      <c r="H17" s="34" t="s">
        <v>46</v>
      </c>
      <c r="I17" s="34" t="s">
        <v>73</v>
      </c>
      <c r="J17" s="1" t="s">
        <v>244</v>
      </c>
      <c r="K17" s="16" t="s">
        <v>106</v>
      </c>
      <c r="L17" s="16"/>
      <c r="M17" s="16"/>
      <c r="N17" s="12" t="s">
        <v>245</v>
      </c>
      <c r="O17" s="8" t="s">
        <v>247</v>
      </c>
      <c r="P17" s="9" t="s">
        <v>246</v>
      </c>
    </row>
    <row r="18" spans="1:16" ht="43.2" x14ac:dyDescent="0.3">
      <c r="A18" s="110">
        <v>7</v>
      </c>
      <c r="B18" s="97">
        <v>4200000000</v>
      </c>
      <c r="C18" s="39"/>
      <c r="D18" s="39" t="s">
        <v>255</v>
      </c>
      <c r="E18" s="40">
        <f t="shared" si="0"/>
        <v>0</v>
      </c>
      <c r="F18" s="41" t="s">
        <v>212</v>
      </c>
      <c r="G18" s="41" t="s">
        <v>146</v>
      </c>
      <c r="H18" s="42" t="s">
        <v>46</v>
      </c>
      <c r="I18" s="43" t="s">
        <v>76</v>
      </c>
      <c r="J18" s="31" t="s">
        <v>229</v>
      </c>
      <c r="K18" s="5" t="s">
        <v>173</v>
      </c>
      <c r="L18" s="5" t="s">
        <v>174</v>
      </c>
      <c r="M18" s="5"/>
      <c r="N18" s="8" t="s">
        <v>197</v>
      </c>
      <c r="O18" s="8"/>
      <c r="P18" s="5" t="s">
        <v>228</v>
      </c>
    </row>
    <row r="19" spans="1:16" ht="43.8" thickBot="1" x14ac:dyDescent="0.35">
      <c r="A19" s="110">
        <v>8</v>
      </c>
      <c r="B19" s="94">
        <v>5000000000</v>
      </c>
      <c r="C19" s="44">
        <v>0.1</v>
      </c>
      <c r="D19" s="44"/>
      <c r="E19" s="45">
        <f t="shared" si="0"/>
        <v>500000000</v>
      </c>
      <c r="F19" s="46" t="s">
        <v>212</v>
      </c>
      <c r="G19" s="46" t="s">
        <v>146</v>
      </c>
      <c r="H19" s="47" t="s">
        <v>46</v>
      </c>
      <c r="I19" s="48" t="s">
        <v>77</v>
      </c>
      <c r="J19" s="31" t="s">
        <v>229</v>
      </c>
      <c r="K19" s="5" t="s">
        <v>173</v>
      </c>
      <c r="L19" s="5" t="s">
        <v>174</v>
      </c>
      <c r="M19" s="5"/>
      <c r="N19" s="8" t="s">
        <v>197</v>
      </c>
      <c r="O19" s="8"/>
      <c r="P19" s="5" t="s">
        <v>228</v>
      </c>
    </row>
    <row r="20" spans="1:16" ht="43.2" x14ac:dyDescent="0.3">
      <c r="A20" s="110">
        <v>9</v>
      </c>
      <c r="B20" s="95">
        <v>250000000000</v>
      </c>
      <c r="C20" s="35">
        <v>0.35</v>
      </c>
      <c r="D20" s="36" t="s">
        <v>256</v>
      </c>
      <c r="E20" s="37">
        <f t="shared" si="0"/>
        <v>87500000000</v>
      </c>
      <c r="F20" s="29" t="s">
        <v>212</v>
      </c>
      <c r="G20" s="29" t="s">
        <v>146</v>
      </c>
      <c r="H20" s="38" t="s">
        <v>46</v>
      </c>
      <c r="I20" s="38" t="s">
        <v>79</v>
      </c>
      <c r="J20" s="1" t="s">
        <v>120</v>
      </c>
      <c r="K20" s="5" t="s">
        <v>121</v>
      </c>
      <c r="L20" s="5"/>
      <c r="M20" s="5"/>
      <c r="N20" s="1" t="s">
        <v>153</v>
      </c>
      <c r="O20" s="8" t="s">
        <v>199</v>
      </c>
      <c r="P20" s="9" t="s">
        <v>154</v>
      </c>
    </row>
    <row r="21" spans="1:16" ht="43.2" x14ac:dyDescent="0.3">
      <c r="A21" s="110">
        <v>10</v>
      </c>
      <c r="B21" s="91">
        <v>250000000000</v>
      </c>
      <c r="C21" s="20">
        <v>0.3</v>
      </c>
      <c r="D21" s="20"/>
      <c r="E21" s="21">
        <f t="shared" si="0"/>
        <v>75000000000</v>
      </c>
      <c r="F21" s="1" t="s">
        <v>212</v>
      </c>
      <c r="G21" s="1" t="s">
        <v>146</v>
      </c>
      <c r="H21" s="3" t="s">
        <v>46</v>
      </c>
      <c r="I21" s="3" t="s">
        <v>80</v>
      </c>
      <c r="J21" s="1" t="s">
        <v>118</v>
      </c>
      <c r="K21" s="5" t="s">
        <v>119</v>
      </c>
      <c r="L21" s="5"/>
      <c r="M21" s="5"/>
      <c r="N21" s="1" t="s">
        <v>152</v>
      </c>
      <c r="O21" s="8" t="s">
        <v>200</v>
      </c>
      <c r="P21" s="8" t="s">
        <v>178</v>
      </c>
    </row>
    <row r="22" spans="1:16" ht="43.2" x14ac:dyDescent="0.3">
      <c r="A22" s="110">
        <v>11</v>
      </c>
      <c r="B22" s="91">
        <v>250000000000</v>
      </c>
      <c r="C22" s="20">
        <v>0.1</v>
      </c>
      <c r="D22" s="20"/>
      <c r="E22" s="22">
        <f>B22*C22</f>
        <v>25000000000</v>
      </c>
      <c r="F22" s="1" t="s">
        <v>212</v>
      </c>
      <c r="G22" s="1" t="s">
        <v>146</v>
      </c>
      <c r="H22" s="3" t="s">
        <v>46</v>
      </c>
      <c r="I22" s="3" t="s">
        <v>81</v>
      </c>
      <c r="J22" s="1" t="s">
        <v>231</v>
      </c>
      <c r="K22" s="5" t="s">
        <v>117</v>
      </c>
      <c r="L22" s="5" t="s">
        <v>230</v>
      </c>
      <c r="M22" s="5"/>
      <c r="N22" s="1" t="s">
        <v>232</v>
      </c>
      <c r="O22" s="8"/>
      <c r="P22" s="5" t="s">
        <v>179</v>
      </c>
    </row>
    <row r="23" spans="1:16" ht="43.2" x14ac:dyDescent="0.3">
      <c r="A23" s="110">
        <v>12</v>
      </c>
      <c r="B23" s="91">
        <v>240000000000</v>
      </c>
      <c r="C23" s="20">
        <v>0.2</v>
      </c>
      <c r="D23" s="20"/>
      <c r="E23" s="21">
        <f t="shared" si="0"/>
        <v>48000000000</v>
      </c>
      <c r="F23" s="19" t="s">
        <v>217</v>
      </c>
      <c r="G23" s="19" t="s">
        <v>220</v>
      </c>
      <c r="H23" s="3" t="s">
        <v>46</v>
      </c>
      <c r="I23" s="3" t="s">
        <v>218</v>
      </c>
      <c r="J23" s="1" t="s">
        <v>219</v>
      </c>
      <c r="K23" s="5" t="s">
        <v>116</v>
      </c>
      <c r="L23" s="5"/>
      <c r="M23" s="5"/>
      <c r="N23" s="1" t="s">
        <v>238</v>
      </c>
      <c r="O23" s="8" t="s">
        <v>201</v>
      </c>
      <c r="P23" s="5" t="s">
        <v>180</v>
      </c>
    </row>
    <row r="24" spans="1:16" ht="43.2" x14ac:dyDescent="0.3">
      <c r="A24" s="110">
        <v>13</v>
      </c>
      <c r="B24" s="91">
        <v>25000000000</v>
      </c>
      <c r="C24" s="20">
        <v>0.1</v>
      </c>
      <c r="D24" s="20"/>
      <c r="E24" s="22">
        <f t="shared" si="0"/>
        <v>2500000000</v>
      </c>
      <c r="F24" s="1" t="s">
        <v>212</v>
      </c>
      <c r="G24" s="1" t="s">
        <v>146</v>
      </c>
      <c r="H24" s="3" t="s">
        <v>46</v>
      </c>
      <c r="I24" s="3" t="s">
        <v>237</v>
      </c>
      <c r="J24" s="1" t="s">
        <v>229</v>
      </c>
      <c r="K24" s="5" t="s">
        <v>173</v>
      </c>
      <c r="L24" s="5" t="s">
        <v>174</v>
      </c>
      <c r="M24" s="5"/>
      <c r="N24" s="8" t="s">
        <v>197</v>
      </c>
      <c r="O24" s="8"/>
      <c r="P24" s="10" t="s">
        <v>228</v>
      </c>
    </row>
    <row r="25" spans="1:16" ht="43.2" x14ac:dyDescent="0.3">
      <c r="A25" s="110">
        <v>14</v>
      </c>
      <c r="B25" s="91">
        <v>7200000000</v>
      </c>
      <c r="C25" s="20">
        <v>0.2</v>
      </c>
      <c r="D25" s="20"/>
      <c r="E25" s="21">
        <f t="shared" si="0"/>
        <v>1440000000</v>
      </c>
      <c r="F25" s="1" t="s">
        <v>212</v>
      </c>
      <c r="G25" s="1" t="s">
        <v>146</v>
      </c>
      <c r="H25" s="3" t="s">
        <v>46</v>
      </c>
      <c r="I25" s="3" t="s">
        <v>236</v>
      </c>
      <c r="J25" s="1" t="s">
        <v>110</v>
      </c>
      <c r="K25" s="5" t="s">
        <v>111</v>
      </c>
      <c r="L25" s="5"/>
      <c r="M25" s="5"/>
      <c r="N25" s="17" t="s">
        <v>239</v>
      </c>
      <c r="O25" s="8"/>
      <c r="P25" s="10"/>
    </row>
    <row r="26" spans="1:16" ht="100.8" x14ac:dyDescent="0.3">
      <c r="A26" s="110">
        <v>15</v>
      </c>
      <c r="B26" s="91">
        <v>100000000000</v>
      </c>
      <c r="C26" s="20">
        <v>0.1</v>
      </c>
      <c r="D26" s="20"/>
      <c r="E26" s="21">
        <f t="shared" si="0"/>
        <v>10000000000</v>
      </c>
      <c r="F26" s="1" t="s">
        <v>212</v>
      </c>
      <c r="G26" s="1" t="s">
        <v>146</v>
      </c>
      <c r="H26" s="3" t="s">
        <v>46</v>
      </c>
      <c r="I26" s="3" t="s">
        <v>87</v>
      </c>
      <c r="J26" s="1" t="s">
        <v>110</v>
      </c>
      <c r="K26" s="5" t="s">
        <v>111</v>
      </c>
      <c r="L26" s="5"/>
      <c r="M26" s="5"/>
      <c r="N26" s="17" t="s">
        <v>239</v>
      </c>
      <c r="O26" s="9" t="s">
        <v>204</v>
      </c>
      <c r="P26" s="9" t="s">
        <v>203</v>
      </c>
    </row>
    <row r="27" spans="1:16" x14ac:dyDescent="0.3">
      <c r="B27" s="98">
        <f>SUM(B8:B26)</f>
        <v>1832317357180</v>
      </c>
      <c r="C27" s="21"/>
      <c r="D27" s="21"/>
      <c r="E27" s="23">
        <f>SUM(E8:E26)</f>
        <v>317630898430.28003</v>
      </c>
      <c r="F27" s="1"/>
      <c r="G27" s="1"/>
      <c r="H27" s="1"/>
      <c r="I27" s="1"/>
      <c r="J27" s="1"/>
      <c r="K27" s="5"/>
      <c r="L27" s="5"/>
      <c r="M27" s="5"/>
      <c r="N27" s="17"/>
      <c r="O27" s="9"/>
      <c r="P27" s="9"/>
    </row>
    <row r="28" spans="1:16" x14ac:dyDescent="0.3">
      <c r="B28" s="99"/>
      <c r="C28" s="21"/>
      <c r="D28" s="21"/>
      <c r="E28" s="21"/>
      <c r="F28" s="1"/>
      <c r="G28" s="1"/>
      <c r="H28" s="1"/>
      <c r="I28" s="1"/>
      <c r="J28" s="1"/>
      <c r="K28" s="5"/>
      <c r="L28" s="5"/>
      <c r="M28" s="5"/>
      <c r="N28" s="17"/>
      <c r="O28" s="9"/>
      <c r="P28" s="9"/>
    </row>
    <row r="29" spans="1:16" ht="28.8" x14ac:dyDescent="0.3">
      <c r="B29" s="99" t="s">
        <v>253</v>
      </c>
      <c r="C29" s="21"/>
      <c r="D29" s="21"/>
      <c r="E29" s="21"/>
      <c r="F29" s="1"/>
      <c r="G29" s="1"/>
      <c r="H29" s="1"/>
      <c r="I29" s="1"/>
      <c r="J29" s="1"/>
      <c r="K29" s="5"/>
      <c r="L29" s="5"/>
      <c r="M29" s="5"/>
      <c r="N29" s="17"/>
      <c r="O29" s="9"/>
      <c r="P29" s="9"/>
    </row>
    <row r="30" spans="1:16" ht="135.6" customHeight="1" x14ac:dyDescent="0.3">
      <c r="A30" s="110">
        <v>4</v>
      </c>
      <c r="B30" s="100">
        <v>20000000000000</v>
      </c>
      <c r="C30" s="4"/>
      <c r="D30" s="66" t="s">
        <v>258</v>
      </c>
      <c r="E30" s="22">
        <f>B30*C30</f>
        <v>0</v>
      </c>
      <c r="F30" s="1" t="s">
        <v>52</v>
      </c>
      <c r="G30" s="1" t="s">
        <v>59</v>
      </c>
      <c r="H30" s="3" t="s">
        <v>46</v>
      </c>
      <c r="I30" s="3" t="s">
        <v>68</v>
      </c>
      <c r="J30" s="1" t="s">
        <v>126</v>
      </c>
      <c r="K30" s="7" t="s">
        <v>129</v>
      </c>
      <c r="L30" s="7"/>
      <c r="M30" s="7"/>
      <c r="N30" s="1"/>
      <c r="O30" s="1" t="s">
        <v>184</v>
      </c>
      <c r="P30" s="15" t="s">
        <v>161</v>
      </c>
    </row>
    <row r="31" spans="1:16" ht="135.6" customHeight="1" x14ac:dyDescent="0.3">
      <c r="B31" s="101"/>
      <c r="C31" s="70"/>
      <c r="D31" s="71" t="s">
        <v>276</v>
      </c>
      <c r="E31" s="22"/>
      <c r="F31" s="68"/>
      <c r="G31" s="68"/>
      <c r="H31" s="3"/>
      <c r="I31" s="3"/>
      <c r="J31" s="68"/>
      <c r="K31" s="7"/>
      <c r="L31" s="7"/>
      <c r="M31" s="7"/>
      <c r="N31" s="68"/>
      <c r="O31" s="68"/>
      <c r="P31" s="15"/>
    </row>
    <row r="32" spans="1:16" ht="101.4" customHeight="1" x14ac:dyDescent="0.3">
      <c r="A32" s="110">
        <v>5</v>
      </c>
      <c r="B32" s="100">
        <f>7.5*762000000000</f>
        <v>5715000000000</v>
      </c>
      <c r="C32" s="4"/>
      <c r="D32" s="66" t="s">
        <v>267</v>
      </c>
      <c r="E32" s="22">
        <f>B32*C32</f>
        <v>0</v>
      </c>
      <c r="F32" s="1" t="s">
        <v>58</v>
      </c>
      <c r="G32" s="1" t="s">
        <v>64</v>
      </c>
      <c r="H32" s="3" t="s">
        <v>46</v>
      </c>
      <c r="I32" s="3" t="s">
        <v>68</v>
      </c>
      <c r="J32" s="1" t="s">
        <v>127</v>
      </c>
      <c r="K32" s="7" t="s">
        <v>129</v>
      </c>
      <c r="L32" s="7"/>
      <c r="M32" s="7"/>
      <c r="N32" s="1"/>
      <c r="O32" s="1" t="s">
        <v>193</v>
      </c>
      <c r="P32" s="15" t="s">
        <v>161</v>
      </c>
    </row>
    <row r="33" spans="1:16" ht="72" x14ac:dyDescent="0.3">
      <c r="B33" s="89"/>
      <c r="C33" s="2"/>
      <c r="D33" s="78" t="s">
        <v>277</v>
      </c>
      <c r="E33" s="22"/>
      <c r="F33" s="1"/>
      <c r="G33" s="1"/>
      <c r="H33" s="1" t="s">
        <v>24</v>
      </c>
      <c r="I33" s="1" t="s">
        <v>31</v>
      </c>
      <c r="J33" s="1"/>
      <c r="K33" s="1"/>
      <c r="L33" s="1"/>
      <c r="M33" s="1"/>
      <c r="N33" s="1"/>
      <c r="O33" s="1"/>
      <c r="P33" s="1"/>
    </row>
    <row r="34" spans="1:16" ht="230.4" x14ac:dyDescent="0.3">
      <c r="A34" s="110">
        <v>6</v>
      </c>
      <c r="B34" s="102">
        <v>66016497250</v>
      </c>
      <c r="C34" s="26">
        <v>0.3</v>
      </c>
      <c r="D34" s="26"/>
      <c r="E34" s="21">
        <f>B34*C34</f>
        <v>19804949175</v>
      </c>
      <c r="F34" s="1"/>
      <c r="G34" s="1"/>
      <c r="H34" s="3" t="s">
        <v>23</v>
      </c>
      <c r="I34" s="3" t="s">
        <v>32</v>
      </c>
      <c r="J34" s="1" t="s">
        <v>251</v>
      </c>
      <c r="K34" s="5" t="s">
        <v>138</v>
      </c>
      <c r="L34" s="5"/>
      <c r="M34" s="5"/>
      <c r="N34" s="1"/>
      <c r="O34" s="1" t="s">
        <v>144</v>
      </c>
      <c r="P34" s="5" t="s">
        <v>145</v>
      </c>
    </row>
    <row r="35" spans="1:16" x14ac:dyDescent="0.3">
      <c r="B35" s="103">
        <f>SUM(B30:B34)</f>
        <v>25781016497250</v>
      </c>
      <c r="C35" s="21"/>
      <c r="D35" s="21"/>
      <c r="E35" s="21"/>
      <c r="F35" s="1"/>
      <c r="G35" s="1"/>
      <c r="H35" s="1"/>
      <c r="I35" s="1"/>
      <c r="J35" s="1"/>
      <c r="K35" s="5"/>
      <c r="L35" s="5"/>
      <c r="M35" s="5"/>
      <c r="N35" s="17"/>
      <c r="O35" s="9"/>
      <c r="P35" s="9"/>
    </row>
    <row r="36" spans="1:16" x14ac:dyDescent="0.3">
      <c r="B36" s="103"/>
      <c r="C36" s="21"/>
      <c r="D36" s="21"/>
      <c r="E36" s="21"/>
      <c r="F36" s="1"/>
      <c r="G36" s="1"/>
      <c r="H36" s="1"/>
      <c r="I36" s="1"/>
      <c r="J36" s="1"/>
      <c r="K36" s="5"/>
      <c r="L36" s="5"/>
      <c r="M36" s="5"/>
      <c r="N36" s="17"/>
      <c r="O36" s="9"/>
      <c r="P36" s="9"/>
    </row>
    <row r="37" spans="1:16" x14ac:dyDescent="0.3">
      <c r="B37" s="103"/>
      <c r="C37" s="21"/>
      <c r="D37" s="21"/>
      <c r="E37" s="21"/>
      <c r="F37" s="1"/>
      <c r="G37" s="1"/>
      <c r="H37" s="1"/>
      <c r="I37" s="1"/>
      <c r="J37" s="1"/>
      <c r="K37" s="5"/>
      <c r="L37" s="5"/>
      <c r="M37" s="5"/>
      <c r="N37" s="17"/>
      <c r="O37" s="9"/>
      <c r="P37" s="9"/>
    </row>
    <row r="38" spans="1:16" ht="15" thickBot="1" x14ac:dyDescent="0.35">
      <c r="B38" s="104" t="s">
        <v>252</v>
      </c>
      <c r="C38" s="33"/>
      <c r="D38" s="33"/>
      <c r="E38" s="21"/>
      <c r="F38" s="1"/>
      <c r="G38" s="1"/>
      <c r="H38" s="1"/>
      <c r="I38" s="1"/>
      <c r="J38" s="1"/>
      <c r="K38" s="5"/>
      <c r="L38" s="5"/>
      <c r="M38" s="5"/>
      <c r="N38" s="17"/>
      <c r="O38" s="9"/>
      <c r="P38" s="9"/>
    </row>
    <row r="39" spans="1:16" ht="146.4" customHeight="1" x14ac:dyDescent="0.3">
      <c r="A39" s="110">
        <v>18</v>
      </c>
      <c r="B39" s="105">
        <f>11800000000*90</f>
        <v>1062000000000</v>
      </c>
      <c r="C39" s="54"/>
      <c r="D39" s="65" t="s">
        <v>259</v>
      </c>
      <c r="E39" s="61">
        <f>B39*C39</f>
        <v>0</v>
      </c>
      <c r="F39" s="1" t="s">
        <v>212</v>
      </c>
      <c r="G39" s="1" t="s">
        <v>146</v>
      </c>
      <c r="H39" s="3" t="s">
        <v>46</v>
      </c>
      <c r="I39" s="3" t="s">
        <v>88</v>
      </c>
      <c r="J39" s="1" t="s">
        <v>109</v>
      </c>
      <c r="K39" s="5" t="s">
        <v>176</v>
      </c>
      <c r="L39" s="5" t="s">
        <v>177</v>
      </c>
      <c r="M39" s="5"/>
      <c r="N39" s="1"/>
      <c r="O39" s="8" t="s">
        <v>205</v>
      </c>
      <c r="P39" s="9" t="s">
        <v>206</v>
      </c>
    </row>
    <row r="40" spans="1:16" ht="43.8" thickBot="1" x14ac:dyDescent="0.35">
      <c r="A40" s="69">
        <v>19</v>
      </c>
      <c r="B40" s="106"/>
      <c r="C40" s="63"/>
      <c r="D40" s="64"/>
      <c r="E40" s="61">
        <f>B40*C40</f>
        <v>0</v>
      </c>
      <c r="F40" s="1" t="s">
        <v>212</v>
      </c>
      <c r="G40" s="1" t="s">
        <v>146</v>
      </c>
      <c r="H40" s="3" t="s">
        <v>46</v>
      </c>
      <c r="I40" s="3" t="s">
        <v>89</v>
      </c>
      <c r="J40" s="1" t="s">
        <v>107</v>
      </c>
      <c r="K40" s="5" t="s">
        <v>108</v>
      </c>
      <c r="L40" s="5"/>
      <c r="M40" s="5"/>
      <c r="N40" s="1"/>
      <c r="O40" s="8" t="s">
        <v>208</v>
      </c>
      <c r="P40" s="9" t="s">
        <v>207</v>
      </c>
    </row>
    <row r="41" spans="1:16" ht="144" x14ac:dyDescent="0.3">
      <c r="A41" s="81">
        <v>20</v>
      </c>
      <c r="B41" s="107"/>
      <c r="C41" s="62"/>
      <c r="D41" s="75" t="s">
        <v>270</v>
      </c>
      <c r="E41" s="22"/>
      <c r="F41" s="81" t="s">
        <v>3</v>
      </c>
      <c r="G41" s="81" t="s">
        <v>4</v>
      </c>
      <c r="H41" s="1" t="s">
        <v>24</v>
      </c>
      <c r="I41" s="1" t="s">
        <v>35</v>
      </c>
      <c r="J41" s="1"/>
      <c r="K41" s="1"/>
      <c r="L41" s="1"/>
      <c r="M41" s="1"/>
      <c r="N41" s="1"/>
      <c r="O41" s="1"/>
      <c r="P41" s="1"/>
    </row>
    <row r="42" spans="1:16" ht="115.2" x14ac:dyDescent="0.3">
      <c r="A42" s="81"/>
      <c r="B42" s="113"/>
      <c r="C42" s="4"/>
      <c r="D42" s="67" t="s">
        <v>260</v>
      </c>
      <c r="E42" s="22">
        <f>B42*C42</f>
        <v>0</v>
      </c>
      <c r="F42" s="81"/>
      <c r="G42" s="81"/>
      <c r="H42" s="3" t="s">
        <v>25</v>
      </c>
      <c r="I42" s="3" t="s">
        <v>36</v>
      </c>
      <c r="J42" s="1" t="s">
        <v>122</v>
      </c>
      <c r="K42" s="7" t="s">
        <v>123</v>
      </c>
      <c r="L42" s="7"/>
      <c r="M42" s="7"/>
      <c r="N42" s="1"/>
      <c r="O42" s="1" t="s">
        <v>183</v>
      </c>
      <c r="P42" s="10" t="s">
        <v>156</v>
      </c>
    </row>
    <row r="43" spans="1:16" ht="180" x14ac:dyDescent="0.3">
      <c r="A43" s="81">
        <v>22</v>
      </c>
      <c r="B43" s="89"/>
      <c r="C43" s="2"/>
      <c r="D43" s="76" t="s">
        <v>271</v>
      </c>
      <c r="E43" s="22"/>
      <c r="F43" s="81" t="s">
        <v>5</v>
      </c>
      <c r="G43" s="81" t="s">
        <v>6</v>
      </c>
      <c r="H43" s="1" t="s">
        <v>24</v>
      </c>
      <c r="I43" s="1" t="s">
        <v>37</v>
      </c>
      <c r="J43" s="1"/>
      <c r="K43" s="1"/>
      <c r="L43" s="1"/>
      <c r="M43" s="1"/>
      <c r="N43" s="1"/>
      <c r="O43" s="1"/>
      <c r="P43" s="1"/>
    </row>
    <row r="44" spans="1:16" ht="57.6" x14ac:dyDescent="0.3">
      <c r="A44" s="81"/>
      <c r="B44" s="113"/>
      <c r="C44" s="4"/>
      <c r="D44" s="67" t="s">
        <v>261</v>
      </c>
      <c r="E44" s="22">
        <f>B44*C44</f>
        <v>0</v>
      </c>
      <c r="F44" s="81"/>
      <c r="G44" s="81"/>
      <c r="H44" s="3" t="s">
        <v>25</v>
      </c>
      <c r="I44" s="3" t="s">
        <v>54</v>
      </c>
      <c r="J44" s="1" t="s">
        <v>124</v>
      </c>
      <c r="K44" s="7" t="s">
        <v>157</v>
      </c>
      <c r="L44" s="7"/>
      <c r="M44" s="7"/>
      <c r="N44" s="5"/>
      <c r="O44" s="5" t="s">
        <v>185</v>
      </c>
      <c r="P44" s="10" t="s">
        <v>139</v>
      </c>
    </row>
    <row r="45" spans="1:16" ht="409.6" x14ac:dyDescent="0.3">
      <c r="A45" s="81">
        <v>23</v>
      </c>
      <c r="B45" s="115"/>
      <c r="D45" s="74" t="s">
        <v>272</v>
      </c>
      <c r="E45" s="22" t="e">
        <f>#REF!*#REF!</f>
        <v>#REF!</v>
      </c>
      <c r="F45" s="81" t="s">
        <v>7</v>
      </c>
      <c r="G45" s="81" t="s">
        <v>250</v>
      </c>
      <c r="H45" s="6" t="s">
        <v>25</v>
      </c>
      <c r="I45" s="6" t="s">
        <v>41</v>
      </c>
      <c r="J45" s="1"/>
      <c r="K45" s="1"/>
      <c r="L45" s="1"/>
      <c r="M45" s="1"/>
      <c r="N45" s="1"/>
      <c r="O45" s="1"/>
      <c r="P45" s="1"/>
    </row>
    <row r="46" spans="1:16" ht="28.8" x14ac:dyDescent="0.3">
      <c r="A46" s="81"/>
      <c r="B46" s="89"/>
      <c r="C46" s="2"/>
      <c r="D46" s="2"/>
      <c r="E46" s="22"/>
      <c r="F46" s="81"/>
      <c r="G46" s="81"/>
      <c r="H46" s="1" t="s">
        <v>55</v>
      </c>
      <c r="I46" s="1" t="s">
        <v>42</v>
      </c>
      <c r="J46" s="1"/>
      <c r="K46" s="1"/>
      <c r="L46" s="1"/>
      <c r="M46" s="1"/>
      <c r="N46" s="1"/>
      <c r="O46" s="1"/>
      <c r="P46" s="1"/>
    </row>
    <row r="47" spans="1:16" ht="143.4" customHeight="1" x14ac:dyDescent="0.3">
      <c r="A47" s="69">
        <v>24</v>
      </c>
      <c r="B47" s="108"/>
      <c r="C47" s="4"/>
      <c r="D47" s="67" t="s">
        <v>262</v>
      </c>
      <c r="E47" s="22">
        <f>B47*C47</f>
        <v>0</v>
      </c>
      <c r="F47" s="1" t="s">
        <v>8</v>
      </c>
      <c r="G47" s="1" t="s">
        <v>9</v>
      </c>
      <c r="H47" s="3" t="s">
        <v>25</v>
      </c>
      <c r="I47" s="3" t="s">
        <v>38</v>
      </c>
      <c r="J47" s="1" t="s">
        <v>131</v>
      </c>
      <c r="K47" s="7" t="s">
        <v>115</v>
      </c>
      <c r="L47" s="7"/>
      <c r="M47" s="7"/>
      <c r="N47" s="1"/>
      <c r="O47" s="5" t="s">
        <v>186</v>
      </c>
      <c r="P47" s="5" t="s">
        <v>140</v>
      </c>
    </row>
    <row r="48" spans="1:16" ht="409.6" customHeight="1" x14ac:dyDescent="0.3">
      <c r="A48" s="110"/>
      <c r="B48" s="113"/>
      <c r="C48" s="116"/>
      <c r="D48" s="72" t="s">
        <v>278</v>
      </c>
      <c r="E48" s="22"/>
      <c r="F48" s="68"/>
      <c r="G48" s="68"/>
      <c r="H48" s="3"/>
      <c r="I48" s="3"/>
      <c r="J48" s="68"/>
      <c r="K48" s="7"/>
      <c r="L48" s="7"/>
      <c r="M48" s="7"/>
      <c r="N48" s="68"/>
      <c r="O48" s="5"/>
      <c r="P48" s="5"/>
    </row>
    <row r="49" spans="1:16" ht="126" x14ac:dyDescent="0.3">
      <c r="A49" s="81">
        <v>25</v>
      </c>
      <c r="B49" s="89"/>
      <c r="C49" s="2"/>
      <c r="D49" s="73" t="s">
        <v>279</v>
      </c>
      <c r="E49" s="22"/>
      <c r="F49" s="81" t="s">
        <v>10</v>
      </c>
      <c r="G49" s="81" t="s">
        <v>11</v>
      </c>
      <c r="H49" s="1" t="s">
        <v>24</v>
      </c>
      <c r="I49" s="1" t="s">
        <v>39</v>
      </c>
      <c r="J49" s="1"/>
      <c r="K49" s="1"/>
      <c r="L49" s="1"/>
      <c r="M49" s="1"/>
      <c r="N49" s="1"/>
      <c r="O49" s="1"/>
      <c r="P49" s="1"/>
    </row>
    <row r="50" spans="1:16" ht="115.2" customHeight="1" x14ac:dyDescent="0.3">
      <c r="A50" s="81"/>
      <c r="B50" s="113">
        <v>61986245000</v>
      </c>
      <c r="C50" s="4"/>
      <c r="D50" s="67" t="s">
        <v>263</v>
      </c>
      <c r="E50" s="22">
        <f>B50*C50</f>
        <v>0</v>
      </c>
      <c r="F50" s="81"/>
      <c r="G50" s="81"/>
      <c r="H50" s="3" t="s">
        <v>25</v>
      </c>
      <c r="I50" s="3" t="s">
        <v>40</v>
      </c>
      <c r="J50" s="1"/>
      <c r="K50" s="1"/>
      <c r="L50" s="1"/>
      <c r="M50" s="1"/>
      <c r="N50" s="1"/>
      <c r="O50" s="1"/>
      <c r="P50" s="1"/>
    </row>
    <row r="51" spans="1:16" ht="72" x14ac:dyDescent="0.3">
      <c r="A51" s="81">
        <v>26</v>
      </c>
      <c r="B51" s="113">
        <f>50000*2500000</f>
        <v>125000000000</v>
      </c>
      <c r="C51" s="4"/>
      <c r="D51" s="67" t="s">
        <v>268</v>
      </c>
      <c r="E51" s="22">
        <f>B51*C51</f>
        <v>0</v>
      </c>
      <c r="F51" s="81" t="s">
        <v>12</v>
      </c>
      <c r="G51" s="81" t="s">
        <v>13</v>
      </c>
      <c r="H51" s="3" t="s">
        <v>25</v>
      </c>
      <c r="I51" s="3" t="s">
        <v>43</v>
      </c>
      <c r="J51" s="1" t="s">
        <v>189</v>
      </c>
      <c r="K51" s="5" t="s">
        <v>129</v>
      </c>
      <c r="L51" s="5" t="s">
        <v>187</v>
      </c>
      <c r="N51" s="1"/>
      <c r="O51" s="1" t="s">
        <v>188</v>
      </c>
      <c r="P51" s="1" t="s">
        <v>159</v>
      </c>
    </row>
    <row r="52" spans="1:16" ht="252" x14ac:dyDescent="0.3">
      <c r="A52" s="81"/>
      <c r="B52" s="89"/>
      <c r="C52" s="2"/>
      <c r="D52" s="76" t="s">
        <v>280</v>
      </c>
      <c r="E52" s="22"/>
      <c r="F52" s="81"/>
      <c r="G52" s="81"/>
      <c r="H52" s="1" t="s">
        <v>26</v>
      </c>
      <c r="I52" s="1" t="s">
        <v>44</v>
      </c>
      <c r="J52" s="1"/>
      <c r="K52" s="1"/>
      <c r="L52" s="1"/>
      <c r="M52" s="1"/>
      <c r="N52" s="1"/>
      <c r="O52" s="1"/>
      <c r="P52" s="1"/>
    </row>
    <row r="53" spans="1:16" ht="382.2" customHeight="1" x14ac:dyDescent="0.3">
      <c r="A53" s="110">
        <v>27</v>
      </c>
      <c r="B53" s="108">
        <v>217000000000</v>
      </c>
      <c r="C53" s="4"/>
      <c r="D53" s="67" t="s">
        <v>264</v>
      </c>
      <c r="E53" s="22">
        <f>B53*C53</f>
        <v>0</v>
      </c>
      <c r="F53" s="1" t="s">
        <v>14</v>
      </c>
      <c r="G53" s="1" t="s">
        <v>15</v>
      </c>
      <c r="H53" s="3" t="s">
        <v>25</v>
      </c>
      <c r="I53" s="3" t="s">
        <v>68</v>
      </c>
      <c r="J53" s="1" t="s">
        <v>133</v>
      </c>
      <c r="K53" s="7" t="s">
        <v>134</v>
      </c>
      <c r="L53" s="7"/>
      <c r="M53" s="7"/>
      <c r="N53" s="1"/>
      <c r="O53" s="1" t="s">
        <v>190</v>
      </c>
      <c r="P53" s="5" t="s">
        <v>160</v>
      </c>
    </row>
    <row r="54" spans="1:16" ht="382.2" customHeight="1" x14ac:dyDescent="0.3">
      <c r="B54" s="113"/>
      <c r="C54" s="70"/>
      <c r="D54" s="79" t="s">
        <v>281</v>
      </c>
      <c r="E54" s="22"/>
      <c r="F54" s="68" t="s">
        <v>16</v>
      </c>
      <c r="G54" s="68" t="s">
        <v>17</v>
      </c>
      <c r="H54" s="3"/>
      <c r="I54" s="3"/>
      <c r="J54" s="68"/>
      <c r="K54" s="7"/>
      <c r="L54" s="7"/>
      <c r="M54" s="7"/>
      <c r="N54" s="68"/>
      <c r="O54" s="68"/>
      <c r="P54" s="77"/>
    </row>
    <row r="55" spans="1:16" ht="238.95" customHeight="1" x14ac:dyDescent="0.3">
      <c r="A55" s="110">
        <v>28</v>
      </c>
      <c r="B55" s="108">
        <v>260000000000</v>
      </c>
      <c r="C55" s="4"/>
      <c r="D55" s="67" t="s">
        <v>265</v>
      </c>
      <c r="E55" s="22">
        <f>B55*C55</f>
        <v>0</v>
      </c>
      <c r="F55" s="1" t="s">
        <v>16</v>
      </c>
      <c r="G55" s="1" t="s">
        <v>17</v>
      </c>
      <c r="H55" s="3" t="s">
        <v>46</v>
      </c>
      <c r="I55" s="3" t="s">
        <v>68</v>
      </c>
      <c r="J55" s="1" t="s">
        <v>127</v>
      </c>
      <c r="K55" s="7" t="s">
        <v>129</v>
      </c>
      <c r="L55" s="7"/>
      <c r="M55" s="7"/>
      <c r="N55" s="1"/>
      <c r="O55" s="1" t="s">
        <v>184</v>
      </c>
      <c r="P55" s="14" t="s">
        <v>161</v>
      </c>
    </row>
    <row r="56" spans="1:16" ht="252" x14ac:dyDescent="0.3">
      <c r="A56" s="81">
        <v>29</v>
      </c>
      <c r="B56" s="89"/>
      <c r="C56" s="2"/>
      <c r="D56" s="78" t="s">
        <v>282</v>
      </c>
      <c r="E56" s="22"/>
      <c r="F56" s="82" t="s">
        <v>18</v>
      </c>
      <c r="G56" s="82" t="s">
        <v>19</v>
      </c>
      <c r="H56" s="1" t="s">
        <v>22</v>
      </c>
      <c r="I56" s="1" t="s">
        <v>63</v>
      </c>
      <c r="J56" s="1"/>
      <c r="K56" s="1"/>
      <c r="L56" s="1"/>
      <c r="M56" s="1"/>
      <c r="N56" s="1"/>
      <c r="O56" s="1"/>
      <c r="P56" s="1"/>
    </row>
    <row r="57" spans="1:16" ht="43.2" x14ac:dyDescent="0.3">
      <c r="A57" s="81"/>
      <c r="B57" s="108"/>
      <c r="C57" s="4"/>
      <c r="D57" s="4"/>
      <c r="E57" s="22">
        <f>B57*C57</f>
        <v>0</v>
      </c>
      <c r="F57" s="83"/>
      <c r="G57" s="83"/>
      <c r="H57" s="3" t="s">
        <v>46</v>
      </c>
      <c r="I57" s="3" t="s">
        <v>62</v>
      </c>
      <c r="J57" s="1" t="s">
        <v>112</v>
      </c>
      <c r="K57" s="7" t="s">
        <v>113</v>
      </c>
      <c r="L57" s="7"/>
      <c r="M57" s="7"/>
      <c r="N57" s="1"/>
      <c r="O57" s="1" t="s">
        <v>191</v>
      </c>
      <c r="P57" s="5" t="s">
        <v>163</v>
      </c>
    </row>
    <row r="58" spans="1:16" ht="107.4" customHeight="1" x14ac:dyDescent="0.3">
      <c r="A58" s="81">
        <v>30</v>
      </c>
      <c r="B58" s="113">
        <v>20000000000</v>
      </c>
      <c r="C58" s="4"/>
      <c r="D58" s="67" t="s">
        <v>269</v>
      </c>
      <c r="E58" s="22">
        <f>B58*C58</f>
        <v>0</v>
      </c>
      <c r="F58" s="81" t="s">
        <v>20</v>
      </c>
      <c r="G58" s="81" t="s">
        <v>21</v>
      </c>
      <c r="H58" s="3" t="s">
        <v>46</v>
      </c>
      <c r="I58" s="3" t="s">
        <v>49</v>
      </c>
      <c r="J58" s="1" t="s">
        <v>97</v>
      </c>
      <c r="K58" s="7" t="s">
        <v>90</v>
      </c>
      <c r="L58" s="7"/>
      <c r="M58" s="7"/>
      <c r="N58" s="1"/>
      <c r="O58" s="11" t="s">
        <v>192</v>
      </c>
      <c r="P58" s="5" t="s">
        <v>162</v>
      </c>
    </row>
    <row r="59" spans="1:16" ht="198" x14ac:dyDescent="0.3">
      <c r="A59" s="81"/>
      <c r="B59" s="89"/>
      <c r="C59" s="2"/>
      <c r="D59" s="78" t="s">
        <v>283</v>
      </c>
      <c r="E59" s="22"/>
      <c r="F59" s="81"/>
      <c r="G59" s="81"/>
      <c r="H59" s="1" t="s">
        <v>47</v>
      </c>
      <c r="I59" s="1" t="s">
        <v>48</v>
      </c>
      <c r="J59" s="1"/>
      <c r="K59" s="1"/>
      <c r="L59" s="1"/>
      <c r="M59" s="1"/>
      <c r="N59" s="1"/>
      <c r="O59" s="1"/>
      <c r="P59" s="1"/>
    </row>
    <row r="60" spans="1:16" ht="43.2" x14ac:dyDescent="0.3">
      <c r="A60" s="69">
        <v>31</v>
      </c>
      <c r="B60" s="61"/>
      <c r="C60" s="2"/>
      <c r="D60" s="2"/>
      <c r="E60" s="22">
        <f t="shared" ref="E60:E72" si="1">B60*C60</f>
        <v>0</v>
      </c>
      <c r="F60" s="1" t="s">
        <v>212</v>
      </c>
      <c r="G60" s="1" t="s">
        <v>146</v>
      </c>
      <c r="H60" s="6" t="s">
        <v>46</v>
      </c>
      <c r="I60" s="6" t="s">
        <v>65</v>
      </c>
      <c r="J60" s="1"/>
      <c r="K60" s="1"/>
      <c r="L60" s="1"/>
      <c r="M60" s="1"/>
      <c r="N60" s="1"/>
      <c r="O60" s="1"/>
      <c r="P60" s="1"/>
    </row>
    <row r="61" spans="1:16" ht="144" x14ac:dyDescent="0.3">
      <c r="A61" s="110">
        <v>32</v>
      </c>
      <c r="B61" s="100">
        <v>25000000000</v>
      </c>
      <c r="C61" s="4"/>
      <c r="D61" s="67" t="s">
        <v>266</v>
      </c>
      <c r="E61" s="22">
        <f t="shared" si="1"/>
        <v>0</v>
      </c>
      <c r="F61" s="1" t="s">
        <v>212</v>
      </c>
      <c r="G61" s="1" t="s">
        <v>146</v>
      </c>
      <c r="H61" s="3" t="s">
        <v>46</v>
      </c>
      <c r="I61" s="3" t="s">
        <v>69</v>
      </c>
      <c r="J61" s="1" t="s">
        <v>104</v>
      </c>
      <c r="K61" s="5" t="s">
        <v>105</v>
      </c>
      <c r="L61" s="5"/>
      <c r="M61" s="5"/>
      <c r="N61" s="1"/>
      <c r="O61" s="1" t="s">
        <v>194</v>
      </c>
      <c r="P61" s="10" t="s">
        <v>165</v>
      </c>
    </row>
    <row r="62" spans="1:16" ht="43.2" x14ac:dyDescent="0.3">
      <c r="A62" s="69">
        <v>33</v>
      </c>
      <c r="B62" s="100"/>
      <c r="C62" s="4"/>
      <c r="D62" s="4"/>
      <c r="E62" s="22">
        <f t="shared" si="1"/>
        <v>0</v>
      </c>
      <c r="F62" s="1" t="s">
        <v>212</v>
      </c>
      <c r="G62" s="1" t="s">
        <v>146</v>
      </c>
      <c r="H62" s="3" t="s">
        <v>46</v>
      </c>
      <c r="I62" s="3" t="s">
        <v>70</v>
      </c>
      <c r="J62" s="1" t="s">
        <v>104</v>
      </c>
      <c r="K62" s="5" t="s">
        <v>105</v>
      </c>
      <c r="L62" s="5"/>
      <c r="M62" s="5"/>
      <c r="N62" s="1"/>
      <c r="O62" s="1" t="s">
        <v>194</v>
      </c>
      <c r="P62" s="10" t="s">
        <v>165</v>
      </c>
    </row>
    <row r="63" spans="1:16" ht="43.2" x14ac:dyDescent="0.3">
      <c r="A63" s="69">
        <v>34</v>
      </c>
      <c r="B63" s="100"/>
      <c r="C63" s="4"/>
      <c r="D63" s="4"/>
      <c r="E63" s="22">
        <f t="shared" si="1"/>
        <v>0</v>
      </c>
      <c r="F63" s="1" t="s">
        <v>212</v>
      </c>
      <c r="G63" s="1" t="s">
        <v>146</v>
      </c>
      <c r="H63" s="3" t="s">
        <v>46</v>
      </c>
      <c r="I63" s="3" t="s">
        <v>93</v>
      </c>
      <c r="J63" s="1" t="s">
        <v>104</v>
      </c>
      <c r="K63" s="5" t="s">
        <v>105</v>
      </c>
      <c r="L63" s="5"/>
      <c r="M63" s="5"/>
      <c r="N63" s="1"/>
      <c r="O63" s="1" t="s">
        <v>194</v>
      </c>
      <c r="P63" s="10" t="s">
        <v>165</v>
      </c>
    </row>
    <row r="64" spans="1:16" ht="43.2" x14ac:dyDescent="0.3">
      <c r="A64" s="69">
        <v>35</v>
      </c>
      <c r="B64" s="100"/>
      <c r="C64" s="4"/>
      <c r="D64" s="4"/>
      <c r="E64" s="22">
        <f t="shared" si="1"/>
        <v>0</v>
      </c>
      <c r="F64" s="1" t="s">
        <v>212</v>
      </c>
      <c r="G64" s="1" t="s">
        <v>146</v>
      </c>
      <c r="H64" s="3" t="s">
        <v>46</v>
      </c>
      <c r="I64" s="3" t="s">
        <v>71</v>
      </c>
      <c r="J64" s="1" t="s">
        <v>101</v>
      </c>
      <c r="K64" s="5" t="s">
        <v>100</v>
      </c>
      <c r="L64" s="5"/>
      <c r="M64" s="5"/>
      <c r="N64" s="1" t="s">
        <v>149</v>
      </c>
      <c r="O64" s="9" t="s">
        <v>148</v>
      </c>
      <c r="P64" s="5" t="s">
        <v>169</v>
      </c>
    </row>
    <row r="65" spans="1:16" ht="43.2" x14ac:dyDescent="0.3">
      <c r="A65" s="69">
        <v>36</v>
      </c>
      <c r="B65" s="100"/>
      <c r="C65" s="4"/>
      <c r="D65" s="4"/>
      <c r="E65" s="22">
        <f t="shared" si="1"/>
        <v>0</v>
      </c>
      <c r="F65" s="1" t="s">
        <v>212</v>
      </c>
      <c r="G65" s="1" t="s">
        <v>146</v>
      </c>
      <c r="H65" s="3" t="s">
        <v>46</v>
      </c>
      <c r="I65" s="3" t="s">
        <v>74</v>
      </c>
      <c r="J65" s="1"/>
      <c r="K65" s="1"/>
      <c r="L65" s="1"/>
      <c r="M65" s="1"/>
      <c r="N65" s="1"/>
      <c r="O65" s="8"/>
      <c r="P65" s="8"/>
    </row>
    <row r="66" spans="1:16" ht="72" x14ac:dyDescent="0.3">
      <c r="A66" s="69">
        <v>37</v>
      </c>
      <c r="B66" s="100"/>
      <c r="C66" s="4"/>
      <c r="D66" s="4"/>
      <c r="E66" s="22">
        <f t="shared" si="1"/>
        <v>0</v>
      </c>
      <c r="F66" s="1" t="s">
        <v>212</v>
      </c>
      <c r="G66" s="1" t="s">
        <v>146</v>
      </c>
      <c r="H66" s="3" t="s">
        <v>46</v>
      </c>
      <c r="I66" s="3" t="s">
        <v>75</v>
      </c>
      <c r="J66" s="1" t="s">
        <v>132</v>
      </c>
      <c r="K66" s="5" t="s">
        <v>171</v>
      </c>
      <c r="L66" s="5" t="s">
        <v>172</v>
      </c>
      <c r="M66" s="5"/>
      <c r="N66" s="1"/>
      <c r="O66" s="8" t="s">
        <v>196</v>
      </c>
      <c r="P66" s="5" t="s">
        <v>195</v>
      </c>
    </row>
    <row r="67" spans="1:16" ht="43.2" x14ac:dyDescent="0.3">
      <c r="A67" s="69">
        <v>38</v>
      </c>
      <c r="B67" s="100"/>
      <c r="C67" s="4"/>
      <c r="D67" s="4"/>
      <c r="E67" s="22">
        <f t="shared" si="1"/>
        <v>0</v>
      </c>
      <c r="F67" s="1" t="s">
        <v>212</v>
      </c>
      <c r="G67" s="1" t="s">
        <v>146</v>
      </c>
      <c r="H67" s="3" t="s">
        <v>46</v>
      </c>
      <c r="I67" s="3" t="s">
        <v>78</v>
      </c>
      <c r="J67" s="1" t="s">
        <v>135</v>
      </c>
      <c r="K67" s="5" t="s">
        <v>136</v>
      </c>
      <c r="L67" s="5"/>
      <c r="M67" s="5"/>
      <c r="N67" s="1"/>
      <c r="O67" s="8" t="s">
        <v>198</v>
      </c>
      <c r="P67" s="5" t="s">
        <v>175</v>
      </c>
    </row>
    <row r="68" spans="1:16" ht="43.2" x14ac:dyDescent="0.3">
      <c r="A68" s="69">
        <v>39</v>
      </c>
      <c r="B68" s="100"/>
      <c r="C68" s="4"/>
      <c r="D68" s="4"/>
      <c r="E68" s="22">
        <f t="shared" si="1"/>
        <v>0</v>
      </c>
      <c r="F68" s="1" t="s">
        <v>212</v>
      </c>
      <c r="G68" s="1" t="s">
        <v>146</v>
      </c>
      <c r="H68" s="3" t="s">
        <v>46</v>
      </c>
      <c r="I68" s="3" t="s">
        <v>82</v>
      </c>
      <c r="J68" s="1" t="s">
        <v>130</v>
      </c>
      <c r="K68" s="5" t="s">
        <v>125</v>
      </c>
      <c r="L68" s="5"/>
      <c r="M68" s="5"/>
      <c r="N68" s="1"/>
      <c r="O68" s="8" t="s">
        <v>201</v>
      </c>
      <c r="P68" s="9" t="s">
        <v>181</v>
      </c>
    </row>
    <row r="69" spans="1:16" ht="115.2" x14ac:dyDescent="0.3">
      <c r="A69" s="69">
        <v>40</v>
      </c>
      <c r="B69" s="100"/>
      <c r="C69" s="4"/>
      <c r="D69" s="4"/>
      <c r="E69" s="22">
        <f t="shared" si="1"/>
        <v>0</v>
      </c>
      <c r="F69" s="1" t="s">
        <v>212</v>
      </c>
      <c r="G69" s="1" t="s">
        <v>146</v>
      </c>
      <c r="H69" s="3" t="s">
        <v>46</v>
      </c>
      <c r="I69" s="3" t="s">
        <v>83</v>
      </c>
      <c r="J69" s="1" t="s">
        <v>128</v>
      </c>
      <c r="K69" s="5" t="s">
        <v>182</v>
      </c>
      <c r="L69" s="5" t="s">
        <v>125</v>
      </c>
      <c r="M69" s="5" t="s">
        <v>158</v>
      </c>
      <c r="N69" s="1"/>
      <c r="O69" s="1" t="s">
        <v>193</v>
      </c>
      <c r="P69" s="15" t="s">
        <v>161</v>
      </c>
    </row>
    <row r="70" spans="1:16" ht="43.2" x14ac:dyDescent="0.3">
      <c r="A70" s="69">
        <v>41</v>
      </c>
      <c r="B70" s="100"/>
      <c r="C70" s="4"/>
      <c r="D70" s="4"/>
      <c r="E70" s="22">
        <f t="shared" si="1"/>
        <v>0</v>
      </c>
      <c r="F70" s="1" t="s">
        <v>212</v>
      </c>
      <c r="G70" s="1" t="s">
        <v>146</v>
      </c>
      <c r="H70" s="3" t="s">
        <v>46</v>
      </c>
      <c r="I70" s="3" t="s">
        <v>84</v>
      </c>
      <c r="J70" s="1" t="s">
        <v>114</v>
      </c>
      <c r="K70" s="5" t="s">
        <v>115</v>
      </c>
      <c r="L70" s="5"/>
      <c r="M70" s="5"/>
      <c r="N70" s="1"/>
      <c r="O70" s="8" t="s">
        <v>202</v>
      </c>
      <c r="P70" s="9" t="s">
        <v>140</v>
      </c>
    </row>
    <row r="71" spans="1:16" ht="43.2" x14ac:dyDescent="0.3">
      <c r="A71" s="69">
        <v>42</v>
      </c>
      <c r="B71" s="100"/>
      <c r="C71" s="4"/>
      <c r="D71" s="4"/>
      <c r="E71" s="22">
        <f t="shared" si="1"/>
        <v>0</v>
      </c>
      <c r="F71" s="1" t="s">
        <v>212</v>
      </c>
      <c r="G71" s="1" t="s">
        <v>146</v>
      </c>
      <c r="H71" s="3" t="s">
        <v>46</v>
      </c>
      <c r="I71" s="3" t="s">
        <v>85</v>
      </c>
      <c r="J71" s="1" t="s">
        <v>114</v>
      </c>
      <c r="K71" s="5" t="s">
        <v>115</v>
      </c>
      <c r="L71" s="5"/>
      <c r="M71" s="5"/>
      <c r="N71" s="1"/>
      <c r="O71" s="8" t="s">
        <v>202</v>
      </c>
      <c r="P71" s="9" t="s">
        <v>140</v>
      </c>
    </row>
    <row r="72" spans="1:16" ht="43.2" x14ac:dyDescent="0.3">
      <c r="A72" s="69">
        <v>43</v>
      </c>
      <c r="B72" s="100"/>
      <c r="C72" s="4"/>
      <c r="D72" s="4"/>
      <c r="E72" s="22">
        <f t="shared" si="1"/>
        <v>0</v>
      </c>
      <c r="F72" s="1" t="s">
        <v>212</v>
      </c>
      <c r="G72" s="1" t="s">
        <v>146</v>
      </c>
      <c r="H72" s="3" t="s">
        <v>46</v>
      </c>
      <c r="I72" s="3" t="s">
        <v>86</v>
      </c>
      <c r="J72" s="1" t="s">
        <v>114</v>
      </c>
      <c r="K72" s="5" t="s">
        <v>115</v>
      </c>
      <c r="L72" s="5"/>
      <c r="M72" s="5"/>
      <c r="N72" s="1"/>
      <c r="O72" s="8" t="s">
        <v>202</v>
      </c>
      <c r="P72" s="9" t="s">
        <v>140</v>
      </c>
    </row>
  </sheetData>
  <mergeCells count="30">
    <mergeCell ref="A6:P6"/>
    <mergeCell ref="G51:G52"/>
    <mergeCell ref="G45:G46"/>
    <mergeCell ref="G10:G12"/>
    <mergeCell ref="F10:F12"/>
    <mergeCell ref="A10:A12"/>
    <mergeCell ref="F45:F46"/>
    <mergeCell ref="A45:A46"/>
    <mergeCell ref="G8:G9"/>
    <mergeCell ref="F8:F9"/>
    <mergeCell ref="A8:A9"/>
    <mergeCell ref="A49:A50"/>
    <mergeCell ref="G41:G42"/>
    <mergeCell ref="A13:A14"/>
    <mergeCell ref="F13:F14"/>
    <mergeCell ref="A58:A59"/>
    <mergeCell ref="F58:F59"/>
    <mergeCell ref="F51:F52"/>
    <mergeCell ref="G58:G59"/>
    <mergeCell ref="A41:A42"/>
    <mergeCell ref="G56:G57"/>
    <mergeCell ref="F56:F57"/>
    <mergeCell ref="A56:A57"/>
    <mergeCell ref="G43:G44"/>
    <mergeCell ref="F43:F44"/>
    <mergeCell ref="A43:A44"/>
    <mergeCell ref="A51:A52"/>
    <mergeCell ref="G49:G50"/>
    <mergeCell ref="F49:F50"/>
    <mergeCell ref="F41:F42"/>
  </mergeCells>
  <phoneticPr fontId="7" type="noConversion"/>
  <hyperlinks>
    <hyperlink ref="K9" r:id="rId1" xr:uid="{00000000-0004-0000-0000-000000000000}"/>
    <hyperlink ref="K11" r:id="rId2" xr:uid="{00000000-0004-0000-0000-000001000000}"/>
    <hyperlink ref="K58" r:id="rId3" xr:uid="{00000000-0004-0000-0000-000002000000}"/>
    <hyperlink ref="K13" r:id="rId4" xr:uid="{00000000-0004-0000-0000-000003000000}"/>
    <hyperlink ref="K16" r:id="rId5" xr:uid="{00000000-0004-0000-0000-000004000000}"/>
    <hyperlink ref="K15" r:id="rId6" xr:uid="{00000000-0004-0000-0000-000005000000}"/>
    <hyperlink ref="K61" r:id="rId7" xr:uid="{00000000-0004-0000-0000-000006000000}"/>
    <hyperlink ref="K62:K63" r:id="rId8" display="https://steel-development.ru/ru/" xr:uid="{00000000-0004-0000-0000-000007000000}"/>
    <hyperlink ref="K40" r:id="rId9" xr:uid="{00000000-0004-0000-0000-000008000000}"/>
    <hyperlink ref="K26" r:id="rId10" xr:uid="{00000000-0004-0000-0000-000009000000}"/>
    <hyperlink ref="K57" r:id="rId11" xr:uid="{00000000-0004-0000-0000-00000A000000}"/>
    <hyperlink ref="K70" r:id="rId12" xr:uid="{00000000-0004-0000-0000-00000B000000}"/>
    <hyperlink ref="K71:K72" r:id="rId13" display="https://nsperoselectro.ru/" xr:uid="{00000000-0004-0000-0000-00000C000000}"/>
    <hyperlink ref="K23" r:id="rId14" xr:uid="{00000000-0004-0000-0000-00000D000000}"/>
    <hyperlink ref="K22" r:id="rId15" xr:uid="{00000000-0004-0000-0000-00000E000000}"/>
    <hyperlink ref="K21" r:id="rId16" xr:uid="{00000000-0004-0000-0000-00000F000000}"/>
    <hyperlink ref="K20" r:id="rId17" xr:uid="{00000000-0004-0000-0000-000010000000}"/>
    <hyperlink ref="K42" r:id="rId18" xr:uid="{00000000-0004-0000-0000-000011000000}"/>
    <hyperlink ref="K44" r:id="rId19" display="https://asprogaz.ru/" xr:uid="{00000000-0004-0000-0000-000012000000}"/>
    <hyperlink ref="K69" r:id="rId20" xr:uid="{00000000-0004-0000-0000-000013000000}"/>
    <hyperlink ref="K30" r:id="rId21" xr:uid="{00000000-0004-0000-0000-000014000000}"/>
    <hyperlink ref="K32" r:id="rId22" xr:uid="{00000000-0004-0000-0000-000015000000}"/>
    <hyperlink ref="K68" r:id="rId23" xr:uid="{00000000-0004-0000-0000-000016000000}"/>
    <hyperlink ref="K47" r:id="rId24" xr:uid="{00000000-0004-0000-0000-000017000000}"/>
    <hyperlink ref="K66" r:id="rId25" xr:uid="{00000000-0004-0000-0000-000018000000}"/>
    <hyperlink ref="K18" r:id="rId26" xr:uid="{00000000-0004-0000-0000-000019000000}"/>
    <hyperlink ref="K55" r:id="rId27" xr:uid="{00000000-0004-0000-0000-00001A000000}"/>
    <hyperlink ref="K53" r:id="rId28" xr:uid="{00000000-0004-0000-0000-00001B000000}"/>
    <hyperlink ref="K67" r:id="rId29" xr:uid="{00000000-0004-0000-0000-00001C000000}"/>
    <hyperlink ref="P47" r:id="rId30" xr:uid="{00000000-0004-0000-0000-00001D000000}"/>
    <hyperlink ref="O11" r:id="rId31" display="tel:84951819310" xr:uid="{00000000-0004-0000-0000-00001E000000}"/>
    <hyperlink ref="P20" r:id="rId32" xr:uid="{00000000-0004-0000-0000-00001F000000}"/>
    <hyperlink ref="P17" r:id="rId33" display="ceo@euraros.com" xr:uid="{00000000-0004-0000-0000-000020000000}"/>
    <hyperlink ref="P11" r:id="rId34" xr:uid="{00000000-0004-0000-0000-000021000000}"/>
    <hyperlink ref="P42" r:id="rId35" display="mailto:ccve@ccve.ru" xr:uid="{00000000-0004-0000-0000-000022000000}"/>
    <hyperlink ref="P44" r:id="rId36" display="mailto:info@asprogaz.ru" xr:uid="{00000000-0004-0000-0000-000023000000}"/>
    <hyperlink ref="P53" r:id="rId37" display="mailto:analyst@rosspetsmash.ru" xr:uid="{00000000-0004-0000-0000-000024000000}"/>
    <hyperlink ref="P58" r:id="rId38" display="mailto:raapa@raapa.ru" xr:uid="{00000000-0004-0000-0000-000025000000}"/>
    <hyperlink ref="P57" r:id="rId39" display="mailto:info@arpe.ru" xr:uid="{00000000-0004-0000-0000-000026000000}"/>
    <hyperlink ref="P13" r:id="rId40" xr:uid="{00000000-0004-0000-0000-000027000000}"/>
    <hyperlink ref="P61" r:id="rId41" display="mailto:info@steel-development.ru" xr:uid="{00000000-0004-0000-0000-000028000000}"/>
    <hyperlink ref="P62" r:id="rId42" display="mailto:info@steel-development.ru" xr:uid="{00000000-0004-0000-0000-000029000000}"/>
    <hyperlink ref="P63" r:id="rId43" display="mailto:info@steel-development.ru" xr:uid="{00000000-0004-0000-0000-00002A000000}"/>
    <hyperlink ref="P66" r:id="rId44" display="mailto:info@kanexgroup.ru" xr:uid="{00000000-0004-0000-0000-00002B000000}"/>
    <hyperlink ref="K17" r:id="rId45" xr:uid="{00000000-0004-0000-0000-00002C000000}"/>
    <hyperlink ref="L66" r:id="rId46" xr:uid="{00000000-0004-0000-0000-00002D000000}"/>
    <hyperlink ref="L18" r:id="rId47" xr:uid="{00000000-0004-0000-0000-00002E000000}"/>
    <hyperlink ref="K19" r:id="rId48" xr:uid="{00000000-0004-0000-0000-00002F000000}"/>
    <hyperlink ref="L19" r:id="rId49" xr:uid="{00000000-0004-0000-0000-000030000000}"/>
    <hyperlink ref="P9" r:id="rId50" xr:uid="{00000000-0004-0000-0000-000031000000}"/>
    <hyperlink ref="P67" r:id="rId51" display="mailto:info@ronktd.ru" xr:uid="{00000000-0004-0000-0000-000032000000}"/>
    <hyperlink ref="K39" r:id="rId52" xr:uid="{00000000-0004-0000-0000-000033000000}"/>
    <hyperlink ref="P18" r:id="rId53" display="mailto:director@fairp.ru" xr:uid="{00000000-0004-0000-0000-000034000000}"/>
    <hyperlink ref="P19" r:id="rId54" display="mailto:director@fairp.ru" xr:uid="{00000000-0004-0000-0000-000035000000}"/>
    <hyperlink ref="P22" r:id="rId55" display="mailto:president@rqpa.ru" xr:uid="{00000000-0004-0000-0000-000036000000}"/>
    <hyperlink ref="P23" r:id="rId56" display="mailto:frtp@frtp.ru" xr:uid="{00000000-0004-0000-0000-000037000000}"/>
    <hyperlink ref="P68" r:id="rId57" xr:uid="{00000000-0004-0000-0000-000038000000}"/>
    <hyperlink ref="K24" r:id="rId58" xr:uid="{00000000-0004-0000-0000-000039000000}"/>
    <hyperlink ref="L24" r:id="rId59" xr:uid="{00000000-0004-0000-0000-00003A000000}"/>
    <hyperlink ref="P24" r:id="rId60" display="mailto:director@fairp.ru" xr:uid="{00000000-0004-0000-0000-00003B000000}"/>
    <hyperlink ref="K51" r:id="rId61" xr:uid="{00000000-0004-0000-0000-00003C000000}"/>
    <hyperlink ref="L51" r:id="rId62" xr:uid="{00000000-0004-0000-0000-00003D000000}"/>
    <hyperlink ref="P70" r:id="rId63" xr:uid="{00000000-0004-0000-0000-00003E000000}"/>
    <hyperlink ref="P71" r:id="rId64" xr:uid="{00000000-0004-0000-0000-00003F000000}"/>
    <hyperlink ref="P72" r:id="rId65" xr:uid="{00000000-0004-0000-0000-000040000000}"/>
    <hyperlink ref="P26" r:id="rId66" display="info@aluminas.ru" xr:uid="{00000000-0004-0000-0000-000041000000}"/>
    <hyperlink ref="P39" r:id="rId67" display="info@alestech.ru_x000a__x000a_" xr:uid="{00000000-0004-0000-0000-000042000000}"/>
    <hyperlink ref="P40" r:id="rId68" xr:uid="{00000000-0004-0000-0000-000043000000}"/>
    <hyperlink ref="P14" r:id="rId69" display="mailto:office@soyuzrp.ru" xr:uid="{00000000-0004-0000-0000-000044000000}"/>
    <hyperlink ref="L22" r:id="rId70" xr:uid="{00000000-0004-0000-0000-000045000000}"/>
    <hyperlink ref="L9" r:id="rId71" xr:uid="{00000000-0004-0000-0000-000046000000}"/>
    <hyperlink ref="K25" r:id="rId72" xr:uid="{00000000-0004-0000-0000-000047000000}"/>
    <hyperlink ref="P64" r:id="rId73" xr:uid="{00000000-0004-0000-0000-000048000000}"/>
    <hyperlink ref="O64" r:id="rId74" display="tel:74957862536" xr:uid="{00000000-0004-0000-0000-000049000000}"/>
    <hyperlink ref="K64" r:id="rId75" xr:uid="{00000000-0004-0000-0000-00004A000000}"/>
    <hyperlink ref="K34" r:id="rId76" xr:uid="{00000000-0004-0000-0000-00004B000000}"/>
    <hyperlink ref="P34" r:id="rId77" xr:uid="{00000000-0004-0000-0000-00004C000000}"/>
  </hyperlinks>
  <pageMargins left="0.7" right="0.7" top="0.75" bottom="0.75" header="0.3" footer="0.3"/>
  <pageSetup paperSize="9" scale="46" fitToHeight="0" orientation="landscape" r:id="rId78"/>
  <legacyDrawing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K18"/>
  <sheetViews>
    <sheetView workbookViewId="0">
      <selection activeCell="I14" sqref="I14"/>
    </sheetView>
  </sheetViews>
  <sheetFormatPr defaultRowHeight="14.4" x14ac:dyDescent="0.3"/>
  <cols>
    <col min="6" max="6" width="32.33203125" customWidth="1"/>
    <col min="9" max="9" width="22.6640625" customWidth="1"/>
  </cols>
  <sheetData>
    <row r="2" spans="6:11" x14ac:dyDescent="0.3">
      <c r="F2" t="s">
        <v>285</v>
      </c>
      <c r="I2" t="s">
        <v>286</v>
      </c>
    </row>
    <row r="3" spans="6:11" x14ac:dyDescent="0.3">
      <c r="F3">
        <v>31500000000</v>
      </c>
    </row>
    <row r="4" spans="6:11" x14ac:dyDescent="0.3">
      <c r="F4">
        <v>595000000</v>
      </c>
      <c r="I4" s="111">
        <v>260000000000</v>
      </c>
      <c r="J4" s="111"/>
      <c r="K4" s="111"/>
    </row>
    <row r="5" spans="6:11" x14ac:dyDescent="0.3">
      <c r="F5">
        <v>19200000000</v>
      </c>
      <c r="I5" s="111">
        <v>20000000000</v>
      </c>
      <c r="J5" s="111"/>
      <c r="K5" s="111"/>
    </row>
    <row r="6" spans="6:11" x14ac:dyDescent="0.3">
      <c r="F6">
        <v>12965898430</v>
      </c>
      <c r="I6" s="111">
        <v>25000000000</v>
      </c>
      <c r="J6" s="111"/>
      <c r="K6" s="111"/>
    </row>
    <row r="7" spans="6:11" x14ac:dyDescent="0.3">
      <c r="F7">
        <v>3430000000</v>
      </c>
      <c r="I7" s="111">
        <v>20000000000000</v>
      </c>
      <c r="J7" s="111"/>
      <c r="K7" s="111"/>
    </row>
    <row r="8" spans="6:11" x14ac:dyDescent="0.3">
      <c r="F8">
        <v>500000000</v>
      </c>
      <c r="I8" s="111">
        <v>5715000000000</v>
      </c>
      <c r="J8" s="111"/>
      <c r="K8" s="111"/>
    </row>
    <row r="9" spans="6:11" x14ac:dyDescent="0.3">
      <c r="F9">
        <v>87500000000</v>
      </c>
      <c r="I9" s="111">
        <v>1062000000000</v>
      </c>
      <c r="J9" s="111"/>
      <c r="K9" s="111"/>
    </row>
    <row r="10" spans="6:11" x14ac:dyDescent="0.3">
      <c r="F10">
        <v>75000000000</v>
      </c>
      <c r="I10" s="111">
        <v>61986245000</v>
      </c>
      <c r="J10" s="111"/>
      <c r="K10" s="111"/>
    </row>
    <row r="11" spans="6:11" x14ac:dyDescent="0.3">
      <c r="F11">
        <v>25000000000</v>
      </c>
      <c r="I11" s="111">
        <v>125000000000</v>
      </c>
      <c r="J11" s="111"/>
      <c r="K11" s="111"/>
    </row>
    <row r="12" spans="6:11" x14ac:dyDescent="0.3">
      <c r="F12">
        <v>48000000000</v>
      </c>
      <c r="I12" s="111">
        <v>217000000000</v>
      </c>
      <c r="J12" s="111"/>
      <c r="K12" s="111"/>
    </row>
    <row r="13" spans="6:11" x14ac:dyDescent="0.3">
      <c r="F13">
        <v>2500000000</v>
      </c>
      <c r="I13" s="111">
        <v>147200000000</v>
      </c>
      <c r="J13" s="111"/>
      <c r="K13" s="111"/>
    </row>
    <row r="14" spans="6:11" x14ac:dyDescent="0.3">
      <c r="F14">
        <v>1440000000</v>
      </c>
      <c r="I14" s="112">
        <f>SUM(I4:I13)</f>
        <v>27633186245000</v>
      </c>
      <c r="J14" s="111"/>
      <c r="K14" s="111"/>
    </row>
    <row r="15" spans="6:11" x14ac:dyDescent="0.3">
      <c r="F15">
        <v>10000000000</v>
      </c>
      <c r="I15" s="111"/>
      <c r="J15" s="111"/>
      <c r="K15" s="111"/>
    </row>
    <row r="16" spans="6:11" x14ac:dyDescent="0.3">
      <c r="F16">
        <v>19804949175</v>
      </c>
      <c r="I16" s="111"/>
      <c r="J16" s="111"/>
      <c r="K16" s="111"/>
    </row>
    <row r="17" spans="6:11" x14ac:dyDescent="0.3">
      <c r="I17" s="111"/>
      <c r="J17" s="111"/>
      <c r="K17" s="111"/>
    </row>
    <row r="18" spans="6:11" x14ac:dyDescent="0.3">
      <c r="F18" s="112">
        <f>SUM(F3:F16)</f>
        <v>337435847605</v>
      </c>
      <c r="I18" s="111"/>
      <c r="J18" s="111"/>
      <c r="K18" s="11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2022-12-09T13:05:52Z</dcterms:modified>
</cp:coreProperties>
</file>